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'БР5'!$A$1:$I$40</definedName>
    <definedName name="_xlnm.Print_Area" localSheetId="2">'В3'!$B$1:$R$129</definedName>
    <definedName name="_xlnm.Print_Area" localSheetId="0">'Дох1'!$A$1:$G$107</definedName>
    <definedName name="_xlnm.Print_Area" localSheetId="5">'Прог6'!$B$1:$I$58</definedName>
    <definedName name="_xlnm.Print_Area" localSheetId="3">'Тр4'!$A$1:$R$20</definedName>
    <definedName name="_xlnm.Print_Area" localSheetId="1">'Фін2'!$A$1:$G$23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<sst xmlns="http://schemas.openxmlformats.org/spreadsheetml/2006/main" count="891" uniqueCount="502">
  <si>
    <t>Розвиток дитячо-юнацького та резервного спорту</t>
  </si>
  <si>
    <t>5030</t>
  </si>
  <si>
    <t>5031</t>
  </si>
  <si>
    <t>3141</t>
  </si>
  <si>
    <t>Соціальні програми і заходи державних органів у справах молоді</t>
  </si>
  <si>
    <t xml:space="preserve">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</si>
  <si>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</si>
  <si>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8010</t>
  </si>
  <si>
    <t>Видатки на поховання учасників бойових дій та інвалідів війни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</si>
  <si>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2017 рік</t>
  </si>
  <si>
    <t>Програма заходів з відзначення державних та професійних свят, ювілейних дат, проведення культурно-мистецьких Новгород-Сіверський на 2016-2020 роки</t>
  </si>
  <si>
    <t xml:space="preserve"> Субвенція з державного бюджету  місцевим бюджетам на надання державної підтримки особам з особливими освітніми потребами</t>
  </si>
  <si>
    <t>Інша субвенція (надання соціальних послуг особам, які їх потребують (отримують соціальні послуги), що проживають у місті Новгород-Сіверський та обслуговуються Новгород-Сіверським територіальним центром соціального обслуговування)</t>
  </si>
  <si>
    <t>Інша субвенція на виконання доручень виборців депутатами обласної ради</t>
  </si>
  <si>
    <t>Інша субвенція (забезпечення хворих на цукровий діабет, які проживають у місті, препаратами інсуліну)</t>
  </si>
  <si>
    <t>Внески до статутного капіталу суб’єктів господарювання</t>
  </si>
  <si>
    <t>Поповнення статутного фонду КП "Добробут"</t>
  </si>
  <si>
    <r>
      <t>В тому числі за рахунок субвенції з державного бюджету  місцевим бюджетам на надання державної підтримки особам з особливими освітніми потребами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</si>
  <si>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Програма (план заходів) по проведенню робіт з благоустрою та санітарної очистки території міста Новгород-Сіверський на 2017 рік</t>
  </si>
  <si>
    <t>Міська програма надання пільг на безоплатне придбання ліків громадянам, які постраждали в наслідок Чорнобильської катастрофи на 2017 рік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</si>
  <si>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</si>
  <si>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</si>
  <si>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</si>
  <si>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</si>
  <si>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>Перерахунок проектно-кошторисної документації "Капітальний ремонт приміщення навчально- виховного комплексу ”Дзвіночок” в м. Новгород-Сіверський, Чернігівської області2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</si>
  <si>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</si>
  <si>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</si>
  <si>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</si>
  <si>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</si>
  <si>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Будівництво</t>
  </si>
  <si>
    <t>6600</t>
  </si>
  <si>
    <t>7400</t>
  </si>
  <si>
    <t>7800</t>
  </si>
  <si>
    <t>6300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</si>
  <si>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</si>
  <si>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</si>
  <si>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</si>
  <si>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</si>
  <si>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8000</t>
  </si>
  <si>
    <t>Цільові фонди</t>
  </si>
  <si>
    <t>9100</t>
  </si>
  <si>
    <t>Програма розвитку малого і середнього підприємництва у м. Новгород-Сіверський на 2017-2020 роки</t>
  </si>
  <si>
    <t>Програма розвитку туризму м. Новгород-Сіверського на 2015-2017 роки</t>
  </si>
  <si>
    <t>1513033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</si>
  <si>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</si>
  <si>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3033</t>
  </si>
  <si>
    <t>1016410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</si>
  <si>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</si>
  <si>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</si>
  <si>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</si>
  <si>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</si>
  <si>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ВСЬОГО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</si>
  <si>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</si>
  <si>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</si>
  <si>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2017 рік</t>
  </si>
  <si>
    <t>Комплексна програма соціальної підтримки учасників антитерористичної операції та членів іх сімей в м.Новгород-Сіверський на 2016-2017 роки</t>
  </si>
  <si>
    <r>
  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</t>
    </r>
    <r>
      <rPr>
        <sz val="14"/>
        <rFont val="Times New Roman Cyr"/>
        <family val="0"/>
      </rPr>
      <t xml:space="preserve"> 2017</t>
    </r>
    <r>
      <rPr>
        <sz val="14"/>
        <rFont val="Times New Roman Cyr"/>
        <family val="1"/>
      </rPr>
      <t xml:space="preserve"> рік
</t>
    </r>
  </si>
  <si>
    <t>Субвенція з державного бюджету  місцевим бюджетам на надання державної підтримки особам з особливими освітніми потребами</t>
  </si>
  <si>
    <t>Програма надання пільг на проїзд на санаторно-курортне лікування постраждалим внаслідок ЧАЕС на 2017 рік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</si>
  <si>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</si>
  <si>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Міська цільова програма "Розвитку та фінансової підтримки комунальних підприємств м.Новгород-Сіверський на 2017 рік"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</si>
  <si>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</si>
  <si>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 xml:space="preserve">Програма розвитку фізичної культури і спорту на період до 2017 року </t>
  </si>
  <si>
    <t>Код ТПКВКМБ /
ТКВКБМС</t>
  </si>
  <si>
    <t>Програма "Міський автобус" у місті Новгород-Сіверський на 2016-2020 роки</t>
  </si>
  <si>
    <t xml:space="preserve">Інші видатки </t>
  </si>
  <si>
    <t>Міська Програма "Впровадження системи вуличного відеоспостереження у м.Новгород-Сіверський на 2016-2018 роки</t>
  </si>
  <si>
    <t>9140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</si>
  <si>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</si>
  <si>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</si>
  <si>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</si>
  <si>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</si>
  <si>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0113126</t>
  </si>
  <si>
    <t>0113127</t>
  </si>
  <si>
    <t>0113128</t>
  </si>
  <si>
    <t>0113129</t>
  </si>
  <si>
    <t>0113136</t>
  </si>
  <si>
    <t>Сприяння розвитку малого і середнього підприємництва</t>
  </si>
  <si>
    <t>0117470</t>
  </si>
  <si>
    <t>7470</t>
  </si>
  <si>
    <t>Внески до статутного капіталу суб'єктів господарювання</t>
  </si>
  <si>
    <t>1013140</t>
  </si>
  <si>
    <t>Заходи державної політики з питань молоді </t>
  </si>
  <si>
    <t>1015011</t>
  </si>
  <si>
    <t>Проведення навчально-тренувальних зборів і змагань з олімпійських видів спорту</t>
  </si>
  <si>
    <t>1011020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</si>
  <si>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</si>
  <si>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1513400</t>
  </si>
  <si>
    <t>2414030</t>
  </si>
  <si>
    <t>2414040</t>
  </si>
  <si>
    <t>Видатки на заходи, передбаченi  державними i місцевими програмами розвитку культури i мистецтва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</si>
  <si>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</si>
  <si>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</si>
  <si>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Програма організації громадських та інших робіт тимчасового характеру в місті Новгород-Сіверський на 2017 рік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</si>
  <si>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</si>
  <si>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</si>
  <si>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</si>
  <si>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</si>
  <si>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</si>
  <si>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>1190</t>
  </si>
  <si>
    <t>1210</t>
  </si>
  <si>
    <t>1230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</si>
  <si>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</si>
  <si>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</si>
  <si>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</si>
  <si>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</si>
  <si>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</si>
  <si>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</si>
  <si>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</si>
  <si>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</si>
  <si>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</si>
  <si>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</si>
  <si>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3013</t>
  </si>
  <si>
    <t>3014</t>
  </si>
  <si>
    <t>3015</t>
  </si>
  <si>
    <t>3016</t>
  </si>
  <si>
    <t>3020</t>
  </si>
  <si>
    <t>3021</t>
  </si>
  <si>
    <t>3022</t>
  </si>
  <si>
    <t>3023</t>
  </si>
  <si>
    <t>3025</t>
  </si>
  <si>
    <t>3026</t>
  </si>
  <si>
    <t>3040</t>
  </si>
  <si>
    <t>3041</t>
  </si>
  <si>
    <t>3042</t>
  </si>
  <si>
    <t>3043</t>
  </si>
  <si>
    <t>3044</t>
  </si>
  <si>
    <t>3045</t>
  </si>
  <si>
    <t>3046</t>
  </si>
  <si>
    <t>3048</t>
  </si>
  <si>
    <t>3049</t>
  </si>
  <si>
    <t>3050</t>
  </si>
  <si>
    <t>3080</t>
  </si>
  <si>
    <t>3090</t>
  </si>
  <si>
    <t>3180</t>
  </si>
  <si>
    <t>3181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</si>
  <si>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</si>
  <si>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</si>
  <si>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</si>
  <si>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</si>
  <si>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</si>
  <si>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</si>
  <si>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</si>
  <si>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</si>
  <si>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</si>
  <si>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4040</t>
  </si>
  <si>
    <t>4060</t>
  </si>
  <si>
    <t>4100</t>
  </si>
  <si>
    <t>4200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</si>
  <si>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</si>
  <si>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</si>
  <si>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</si>
  <si>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</si>
  <si>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</si>
  <si>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</si>
  <si>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</si>
  <si>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</si>
  <si>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</si>
  <si>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</si>
  <si>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</si>
  <si>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</si>
  <si>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</si>
  <si>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</si>
  <si>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</si>
  <si>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</si>
  <si>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</si>
  <si>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</si>
  <si>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0490</t>
  </si>
  <si>
    <t>Всього бюджет розвитку:</t>
  </si>
  <si>
    <t>Найменування місцевої (регіональної) програми</t>
  </si>
  <si>
    <t>Програма соціального захисту окремих категорій населення міста Новгород-Сіверський на 2016-2020 роки</t>
  </si>
  <si>
    <t>Міська Програма "Шкільний автобус на 2015-2017 роки"</t>
  </si>
  <si>
    <t>Управління  освіти і науки Чернігівської обласної державної адміністрації</t>
  </si>
  <si>
    <t>070807</t>
  </si>
  <si>
    <t>0170</t>
  </si>
  <si>
    <t>Х</t>
  </si>
  <si>
    <t>0100</t>
  </si>
  <si>
    <t>Код ТПКВКМБ/ТКВКБМС</t>
  </si>
  <si>
    <t>1090</t>
  </si>
  <si>
    <t>3110</t>
  </si>
  <si>
    <t>3112</t>
  </si>
  <si>
    <t>3400</t>
  </si>
  <si>
    <t>6060</t>
  </si>
  <si>
    <t>6410</t>
  </si>
  <si>
    <t>6430</t>
  </si>
  <si>
    <t>6610</t>
  </si>
  <si>
    <t>6650</t>
  </si>
  <si>
    <t>7450</t>
  </si>
  <si>
    <t>7810</t>
  </si>
  <si>
    <t>8600</t>
  </si>
  <si>
    <t>Інші освітні програми</t>
  </si>
  <si>
    <t>081002</t>
  </si>
  <si>
    <t>Інші заходи по охороні здоров'я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</si>
  <si>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</si>
  <si>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Код програмної класифікації видатків та кредитування місцевих бюджетів</t>
  </si>
  <si>
    <t>0101000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</si>
  <si>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</si>
  <si>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</si>
  <si>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</si>
  <si>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</si>
  <si>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</si>
  <si>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</si>
  <si>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0113400</t>
  </si>
  <si>
    <t>0116060</t>
  </si>
  <si>
    <t>Реалізація інвестиційних проектів</t>
  </si>
  <si>
    <t>0451</t>
  </si>
  <si>
    <t>Регулювання цін на послуги місцевого автотранспорту</t>
  </si>
  <si>
    <t>0116410</t>
  </si>
  <si>
    <t>0116430</t>
  </si>
  <si>
    <t>0116610</t>
  </si>
  <si>
    <t>0116650</t>
  </si>
  <si>
    <t>Утримання та розвиток інфраструктури доріг</t>
  </si>
  <si>
    <t>0117450</t>
  </si>
  <si>
    <t>Сприяння розвитку малого та середнього підприємництва</t>
  </si>
  <si>
    <t>0117810</t>
  </si>
  <si>
    <t>0118600</t>
  </si>
  <si>
    <t>0119140</t>
  </si>
  <si>
    <t>0540</t>
  </si>
  <si>
    <t>Інша діяльність у сфері охорони навколишнього природного середовища</t>
  </si>
  <si>
    <t>1000000</t>
  </si>
  <si>
    <t>1010000</t>
  </si>
  <si>
    <t>1011010</t>
  </si>
  <si>
    <t>Дошкільна освіта</t>
  </si>
  <si>
    <t>Фінансвое управління Новгород - Сіверської міської ради</t>
  </si>
  <si>
    <t>7618300</t>
  </si>
  <si>
    <t>8300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</si>
  <si>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</si>
  <si>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</si>
  <si>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</si>
  <si>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</si>
  <si>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</si>
  <si>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Утримання інших закладів освіти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</si>
  <si>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</si>
  <si>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</si>
  <si>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Заходи державної політики з питань молоді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</si>
  <si>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</si>
  <si>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</si>
  <si>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</si>
  <si>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</si>
  <si>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</si>
  <si>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</si>
  <si>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</si>
  <si>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1500000</t>
  </si>
  <si>
    <t>1510000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</si>
  <si>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</si>
  <si>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</si>
  <si>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</si>
  <si>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</si>
  <si>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</t>
  </si>
  <si>
    <t>Надання пільг багатодітним сім`ям на житлово-комунальні послуги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</si>
  <si>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</si>
  <si>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</si>
  <si>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</si>
  <si>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 ата скрапленого газу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</si>
  <si>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</si>
  <si>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Надання пільг багатодітним сім`ям на придбання твердого палива та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</si>
  <si>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</si>
  <si>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</si>
  <si>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</si>
  <si>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</si>
  <si>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</si>
  <si>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</si>
  <si>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</si>
  <si>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</si>
  <si>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</si>
  <si>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</si>
  <si>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</si>
  <si>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</si>
  <si>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на догляд за інвалідом I чи II групи внаслідок психічного розладу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</si>
  <si>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</si>
  <si>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</si>
  <si>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1518600</t>
  </si>
  <si>
    <t>2400000</t>
  </si>
  <si>
    <t>2410000</t>
  </si>
  <si>
    <t>0829</t>
  </si>
  <si>
    <t>Видатки на заходи, передбачені державними і місцевими програмами розвитку культури і мистецтва</t>
  </si>
  <si>
    <t>7500000</t>
  </si>
  <si>
    <t>7510000</t>
  </si>
  <si>
    <t>Фінансове управління Новгород-Сіверської міської ради </t>
  </si>
  <si>
    <t>7600000</t>
  </si>
  <si>
    <t>7610000</t>
  </si>
  <si>
    <t>7618010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</si>
  <si>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</si>
  <si>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</si>
  <si>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</si>
  <si>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</si>
  <si>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</si>
  <si>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</si>
  <si>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</si>
  <si>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</si>
  <si>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</si>
  <si>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</si>
  <si>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</si>
  <si>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</si>
  <si>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</si>
  <si>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</si>
  <si>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</si>
  <si>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</si>
  <si>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</si>
  <si>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</si>
  <si>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</si>
  <si>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</si>
  <si>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</si>
  <si>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</si>
  <si>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</si>
  <si>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</si>
  <si>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</si>
  <si>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</si>
  <si>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</si>
  <si>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</si>
  <si>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</si>
  <si>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</si>
  <si>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</si>
  <si>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</si>
  <si>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</si>
  <si>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</si>
  <si>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</si>
  <si>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</si>
  <si>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</si>
  <si>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</si>
  <si>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</si>
  <si>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</si>
  <si>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</si>
  <si>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</si>
  <si>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</si>
  <si>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</si>
  <si>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</si>
  <si>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</si>
  <si>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</si>
  <si>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</si>
  <si>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</si>
  <si>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</si>
  <si>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</si>
  <si>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</si>
  <si>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</si>
  <si>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</si>
  <si>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</si>
  <si>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</si>
  <si>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</si>
  <si>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</si>
  <si>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</si>
  <si>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</si>
  <si>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</si>
  <si>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</si>
  <si>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</si>
  <si>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</si>
  <si>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</si>
  <si>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</si>
  <si>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</si>
  <si>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</si>
  <si>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</si>
  <si>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</si>
  <si>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</si>
  <si>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</si>
  <si>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</si>
  <si>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</si>
  <si>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</si>
  <si>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</si>
  <si>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</si>
  <si>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</si>
  <si>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</si>
  <si>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</si>
  <si>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</si>
  <si>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</si>
  <si>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</si>
  <si>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</si>
  <si>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</si>
  <si>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</si>
  <si>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</si>
  <si>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</si>
  <si>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</si>
  <si>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</si>
  <si>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Програма соціального захисту фізичних осіб, які надають соціальні послуги у місті Новгород-Сіверський на 2017 рік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</si>
  <si>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</si>
  <si>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</si>
  <si>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</si>
  <si>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</si>
  <si>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</si>
  <si>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</si>
  <si>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</si>
  <si>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</si>
  <si>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</si>
  <si>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</si>
  <si>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</si>
  <si>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</si>
  <si>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</si>
  <si>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(грн)</t>
  </si>
  <si>
    <t>Код</t>
  </si>
  <si>
    <t>Назва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</si>
  <si>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</si>
  <si>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</si>
  <si>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</si>
  <si>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</si>
  <si>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</si>
  <si>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</si>
  <si>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</si>
  <si>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</si>
  <si>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</si>
  <si>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</si>
  <si>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</si>
  <si>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>грн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</si>
  <si>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</si>
  <si>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</si>
  <si>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</si>
  <si>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</si>
  <si>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</si>
  <si>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</si>
  <si>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</si>
  <si>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673524</t>
  </si>
  <si>
    <t>-82976</t>
  </si>
  <si>
    <t>7618370</t>
  </si>
  <si>
    <t>8370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</si>
  <si>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</si>
  <si>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Субвенція державному бюджету на виконання програм соціально-економічного та культурного розвитку регіонів</t>
  </si>
  <si>
    <t>Цільова соціальна програма розвитку цивільного захисту, реагування на надзвичайні ситуації, події та ліквідації пожеж в м. Новгород-Сіверський Чернігівської області на 2015-2019 роки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</si>
  <si>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</si>
  <si>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</si>
  <si>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</si>
  <si>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</si>
  <si>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</si>
  <si>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1040 </t>
  </si>
  <si>
    <t>1090 </t>
  </si>
  <si>
    <t>Інші видатки на соціальний захист населення 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</si>
  <si>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</si>
  <si>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</si>
  <si>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</si>
  <si>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</si>
  <si>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0470</t>
  </si>
  <si>
    <t>0443</t>
  </si>
  <si>
    <t>Розробка схем та проектних рішень масового застосування</t>
  </si>
  <si>
    <t>Транспорт, дорожнє господарство, зв`язок, телекомунікації та інформатика</t>
  </si>
  <si>
    <t>0456</t>
  </si>
  <si>
    <t>0411</t>
  </si>
  <si>
    <t>0320</t>
  </si>
  <si>
    <t>Видатки на запобігання та ліквідацію надзвичайних ситуацій та наслідків стихійного лиха</t>
  </si>
  <si>
    <t>0133</t>
  </si>
  <si>
    <t>Інші видатки</t>
  </si>
  <si>
    <t>10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</si>
  <si>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</si>
  <si>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</si>
  <si>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</si>
  <si>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</si>
  <si>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</si>
  <si>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0810 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</si>
  <si>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</si>
  <si>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</si>
  <si>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</si>
  <si>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</si>
  <si>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</si>
  <si>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</si>
  <si>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Компенсаційні виплати на пільгокий проїзд автомобільним транспортом окремим категоріям громадян</t>
  </si>
  <si>
    <t>Компенсаційні виплати за пільговий проїзд окремим категоріям громадян на залізничному транспорті</t>
  </si>
  <si>
    <t>Відділ культури, туризму та з питань діяльності засобів масової інформації Новгород-Сіверської міської ради</t>
  </si>
  <si>
    <t>0822</t>
  </si>
  <si>
    <t>Філармонії, музичні колективи і ансамблі та інші мистецькі заклади та заходи</t>
  </si>
  <si>
    <t>0824</t>
  </si>
  <si>
    <t>Бібліотеки </t>
  </si>
  <si>
    <t>0960</t>
  </si>
  <si>
    <t>Школи естетичного виховання дітей</t>
  </si>
  <si>
    <t>1513034</t>
  </si>
  <si>
    <t>Міська програма надання пільг на встановлення та
користування квартирними телефонами на 2017 рік</t>
  </si>
  <si>
    <t>Зміни до додатку 3 до рішення п'ятнадцятої сесії міської ради  від 24 грудня 2016 року № 265 "Про міський бюджет на 2017 рік"                                                                                                                                 "Розподіл видатків міського бюджету на 2017 рік  за  головними розпорядниками коштів"</t>
  </si>
  <si>
    <t>1010180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</si>
  <si>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</si>
  <si>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1510180</t>
  </si>
  <si>
    <t>2410180</t>
  </si>
  <si>
    <t>7510180</t>
  </si>
  <si>
    <t>Зміни до додатку 4 до рішення п'ятнадцятої сесії міської ради  від 24 грудня 2016 року № 265 "Про міський бюджет на 2017 рік"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2017 рік"</t>
  </si>
  <si>
    <t>Зміни до додатку 5 до рішення п'ятнадцятої сесії міської ради  від 24 грудня 2016 року № 265 "Про міський бюджет на 2017 рік"                                                                                                   "Перелік об‘єктів, видатки на які у 2017 році будуть проводитися за рахунок коштів  бюджету розвитку"</t>
  </si>
  <si>
    <t>Зміни до додатку 6 до рішення п'ятнадцятої сесії міської ради  від 24 грудня 2016 року № 265 "Про міський бюджет на 2017 рік"                    "Перелік місцевих  програм, які фінансуватимуться за рахунок коштів  
міського бюджету в 2017 році"</t>
  </si>
  <si>
    <t>Ю.Лакоза</t>
  </si>
  <si>
    <t>6054</t>
  </si>
  <si>
    <t>0116054</t>
  </si>
  <si>
    <t>Підтримка діяльності підприємств і організацій побутового обслуговування, що належать до комунальної власності</t>
  </si>
  <si>
    <t>6050</t>
  </si>
  <si>
    <t>0116050</t>
  </si>
  <si>
    <t>Фінансова підтримка об’єктів комунального господарства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</si>
  <si>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</si>
  <si>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</si>
  <si>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3034</t>
  </si>
  <si>
    <t>Надання пільг окремим категоріям громадян з оплати послуг зв'язку</t>
  </si>
  <si>
    <t xml:space="preserve">Програма соціального захисту інвалідів, які проживають у місті Новгород-Сіверський, на 2017 рік </t>
  </si>
  <si>
    <t>Програма фінансової підтримки комунальних підприємств міста Новгород-Сіверський на 2017 рік</t>
  </si>
  <si>
    <t xml:space="preserve"> Зміни до додатку 2 до рішення п'ятнадцятої сесії міської ради       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          "Джерела фінансування міського бюджету на 2017 рік"</t>
  </si>
  <si>
    <t xml:space="preserve">Зміни до додатку 1 до рішення п'ятнадцятої сесії міської ради                                                                                                                      від 24 грудня 2016 року № 265 "Про міський бюджет на 2017 рік"                                                                                                   "Доходи  міського бюджету  на 2017 рік" </t>
  </si>
  <si>
    <t>Інші культурно-освітні заклади та заходи </t>
  </si>
  <si>
    <t>Фінансове управління Новгород-Сіверської міської ради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</si>
  <si>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</si>
  <si>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</si>
  <si>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</si>
  <si>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</si>
  <si>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</si>
  <si>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</si>
  <si>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>900202</t>
  </si>
  <si>
    <t xml:space="preserve">Разом видатків   </t>
  </si>
  <si>
    <t>Код бюджету</t>
  </si>
  <si>
    <t xml:space="preserve">Додаток № 6                                                                                              до рішення дев'ятнадцятої позачергової  сесії                             міської  ради VІІ скликання                                                                                                       12 квітня  2017 року  № 330 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                                      </t>
  </si>
  <si>
    <t>Додаток № 1                                                                                      до рішення дев'ятнадцятої позачергової сесії                       міської ради VІІ скликання                                                                       12 квітня 2017 року  № 330                                                            "Про внесення змін до рішення 15-ої сесії міської ради VII скликання від 24 грудня 2016 року № 265 “Про міський бюджет на 2017 рік ”</t>
  </si>
  <si>
    <t>Додаток № 2                                                                                        до рішення дев'ятнадцятої позачергової  сесії                   міської ради VІІ скликання                                                                     12 квітня 2017 року  № 330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</t>
  </si>
  <si>
    <t xml:space="preserve">Додаток № 3                                                                                                 до рішення дев'ятнадцятої позачергової  сесії                      міської ради VІІ скликання                                                                                                     12 квітня  2017 року  № 330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                            </t>
  </si>
  <si>
    <t>Додаток № 4                                                                                                                                до рішення дев'ятнадцятої позачергової сесії міської ради VІІ скликання                                                                       12 квітня  2017 року  № 330                                                                                                                      "Про внесення змін до рішення 15-ої сесії міської ради VII скликання                                 від 24 грудня 2016 року № 265 “ Про міський бюджет на 2017 рік ”</t>
  </si>
  <si>
    <t xml:space="preserve">Додаток № 5                                                                                                          до рішення дев'ятнадцятої позачергової  сесії                                                     міської ради VІІ скликання                                                                            12 квітня  2017 року  № 330                                                                              "Про внесення змін до рішення 15-ої сесії міської ради VII скликання від 24 грудня 2016 року № 265 “ Про міський бюджет на 2017 рік ”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</si>
</sst>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  <numFmt numFmtId="188" formatCode="0000"/>
    <numFmt numFmtId="189" formatCode="0.000000"/>
    <numFmt numFmtId="190" formatCode="0.0000000"/>
    <numFmt numFmtId="191" formatCode="0.00000"/>
    <numFmt numFmtId="192" formatCode="0.0000"/>
    <numFmt numFmtId="193" formatCode="#,##0.00_ ;[Red]\-#,##0.00\ "/>
    <numFmt numFmtId="194" formatCode="0.00_);\-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.000"/>
    <numFmt numFmtId="204" formatCode="[$-422]d\ mmmm\ yyyy&quot; р.&quot;"/>
    <numFmt numFmtId="205" formatCode="dd\.mm\.yyyy;@"/>
    <numFmt numFmtId="206" formatCode="#,##0\ _г_р_н_."/>
    <numFmt numFmtId="207" formatCode="#,##0.00\ _г_р_н_."/>
    <numFmt numFmtId="208" formatCode="#,##0;[Red]#,##0"/>
    <numFmt numFmtId="209" formatCode="#,##0.000\ _г_р_н_."/>
    <numFmt numFmtId="210" formatCode="#,##0.0\ _г_р_н_."/>
    <numFmt numFmtId="211" formatCode="#,##0_ ;[Red]\-#,##0\ "/>
    <numFmt numFmtId="212" formatCode="#,##0.0000"/>
    <numFmt numFmtId="213" formatCode="#,##0.00000"/>
    <numFmt numFmtId="214" formatCode="#,##0.00_);\-#,##0.00"/>
    <numFmt numFmtId="215" formatCode="#,##0_ ;\-#,##0\ "/>
    <numFmt numFmtId="216" formatCode="#,##0.0_ ;[Red]\-#,##0.0\ "/>
    <numFmt numFmtId="217" formatCode="_-* #,##0.0_р_._-;\-* #,##0.0_р_._-;_-* &quot;-&quot;_р_._-;_-@_-"/>
    <numFmt numFmtId="218" formatCode="_-* #,##0.0_р_._-;\-* #,##0.0_р_._-;_-* &quot;-&quot;?_р_._-;_-@_-"/>
    <numFmt numFmtId="219" formatCode="_-* #,##0.00_р_._-;\-* #,##0.00_р_._-;_-* &quot;-&quot;_р_._-;_-@_-"/>
    <numFmt numFmtId="220" formatCode="_-* #,##0.0\ _г_р_н_._-;\-* #,##0.0\ _г_р_н_._-;_-* &quot;-&quot;?\ _г_р_н_._-;_-@_-"/>
    <numFmt numFmtId="221" formatCode="_-* #,##0\ _г_р_н_._-;\-* #,##0\ _г_р_н_._-;_-* &quot;-&quot;?\ _г_р_н_._-;_-@_-"/>
    <numFmt numFmtId="222" formatCode="#,##0.00\ &quot;грн.&quot;"/>
    <numFmt numFmtId="223" formatCode="[$-FC19]d\ mmmm\ yyyy\ &quot;г.&quot;"/>
  </numFmts>
  <fonts count="11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3.5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2"/>
      <color indexed="10"/>
      <name val="Times New Roman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3.5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2" fillId="2" borderId="0" applyNumberFormat="0" applyBorder="0" applyAlignment="0" applyProtection="0"/>
    <xf numFmtId="0" fontId="102" fillId="3" borderId="0" applyNumberFormat="0" applyBorder="0" applyAlignment="0" applyProtection="0"/>
    <xf numFmtId="0" fontId="102" fillId="4" borderId="0" applyNumberFormat="0" applyBorder="0" applyAlignment="0" applyProtection="0"/>
    <xf numFmtId="0" fontId="102" fillId="5" borderId="0" applyNumberFormat="0" applyBorder="0" applyAlignment="0" applyProtection="0"/>
    <xf numFmtId="0" fontId="102" fillId="6" borderId="0" applyNumberFormat="0" applyBorder="0" applyAlignment="0" applyProtection="0"/>
    <xf numFmtId="0" fontId="102" fillId="7" borderId="0" applyNumberFormat="0" applyBorder="0" applyAlignment="0" applyProtection="0"/>
    <xf numFmtId="0" fontId="102" fillId="8" borderId="0" applyNumberFormat="0" applyBorder="0" applyAlignment="0" applyProtection="0"/>
    <xf numFmtId="0" fontId="102" fillId="9" borderId="0" applyNumberFormat="0" applyBorder="0" applyAlignment="0" applyProtection="0"/>
    <xf numFmtId="0" fontId="102" fillId="10" borderId="0" applyNumberFormat="0" applyBorder="0" applyAlignment="0" applyProtection="0"/>
    <xf numFmtId="0" fontId="102" fillId="11" borderId="0" applyNumberFormat="0" applyBorder="0" applyAlignment="0" applyProtection="0"/>
    <xf numFmtId="0" fontId="102" fillId="12" borderId="0" applyNumberFormat="0" applyBorder="0" applyAlignment="0" applyProtection="0"/>
    <xf numFmtId="0" fontId="102" fillId="13" borderId="0" applyNumberFormat="0" applyBorder="0" applyAlignment="0" applyProtection="0"/>
    <xf numFmtId="0" fontId="103" fillId="14" borderId="0" applyNumberFormat="0" applyBorder="0" applyAlignment="0" applyProtection="0"/>
    <xf numFmtId="0" fontId="103" fillId="15" borderId="0" applyNumberFormat="0" applyBorder="0" applyAlignment="0" applyProtection="0"/>
    <xf numFmtId="0" fontId="103" fillId="16" borderId="0" applyNumberFormat="0" applyBorder="0" applyAlignment="0" applyProtection="0"/>
    <xf numFmtId="0" fontId="103" fillId="17" borderId="0" applyNumberFormat="0" applyBorder="0" applyAlignment="0" applyProtection="0"/>
    <xf numFmtId="0" fontId="103" fillId="18" borderId="0" applyNumberFormat="0" applyBorder="0" applyAlignment="0" applyProtection="0"/>
    <xf numFmtId="0" fontId="103" fillId="19" borderId="0" applyNumberFormat="0" applyBorder="0" applyAlignment="0" applyProtection="0"/>
    <xf numFmtId="0" fontId="0" fillId="0" borderId="0">
      <alignment/>
      <protection/>
    </xf>
    <xf numFmtId="0" fontId="103" fillId="20" borderId="0" applyNumberFormat="0" applyBorder="0" applyAlignment="0" applyProtection="0"/>
    <xf numFmtId="0" fontId="103" fillId="21" borderId="0" applyNumberFormat="0" applyBorder="0" applyAlignment="0" applyProtection="0"/>
    <xf numFmtId="0" fontId="103" fillId="22" borderId="0" applyNumberFormat="0" applyBorder="0" applyAlignment="0" applyProtection="0"/>
    <xf numFmtId="0" fontId="103" fillId="23" borderId="0" applyNumberFormat="0" applyBorder="0" applyAlignment="0" applyProtection="0"/>
    <xf numFmtId="0" fontId="103" fillId="24" borderId="0" applyNumberFormat="0" applyBorder="0" applyAlignment="0" applyProtection="0"/>
    <xf numFmtId="0" fontId="103" fillId="25" borderId="0" applyNumberFormat="0" applyBorder="0" applyAlignment="0" applyProtection="0"/>
    <xf numFmtId="0" fontId="104" fillId="26" borderId="1" applyNumberFormat="0" applyAlignment="0" applyProtection="0"/>
    <xf numFmtId="0" fontId="105" fillId="27" borderId="2" applyNumberFormat="0" applyAlignment="0" applyProtection="0"/>
    <xf numFmtId="0" fontId="106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111" fillId="28" borderId="7" applyNumberFormat="0" applyAlignment="0" applyProtection="0"/>
    <xf numFmtId="0" fontId="11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114" fillId="30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116" fillId="0" borderId="9" applyNumberFormat="0" applyFill="0" applyAlignment="0" applyProtection="0"/>
    <xf numFmtId="0" fontId="29" fillId="0" borderId="0">
      <alignment/>
      <protection/>
    </xf>
    <xf numFmtId="0" fontId="117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8" fillId="32" borderId="0" applyNumberFormat="0" applyBorder="0" applyAlignment="0" applyProtection="0"/>
  </cellStyleXfs>
  <cellXfs count="69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3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3" borderId="10" xfId="56" applyNumberFormat="1" applyFont="1" applyFill="1" applyBorder="1" applyAlignment="1">
      <alignment horizontal="center" vertical="center"/>
      <protection/>
    </xf>
    <xf numFmtId="49" fontId="9" fillId="0" borderId="10" xfId="56" applyNumberFormat="1" applyFont="1" applyBorder="1" applyAlignment="1">
      <alignment horizontal="center" vertical="center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33" fillId="33" borderId="10" xfId="56" applyNumberFormat="1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vertical="center" wrapText="1"/>
      <protection/>
    </xf>
    <xf numFmtId="1" fontId="32" fillId="33" borderId="10" xfId="56" applyNumberFormat="1" applyFont="1" applyFill="1" applyBorder="1" applyAlignment="1">
      <alignment horizontal="center" vertical="center"/>
      <protection/>
    </xf>
    <xf numFmtId="1" fontId="9" fillId="33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4" borderId="0" xfId="59" applyNumberFormat="1" applyFont="1" applyFill="1">
      <alignment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0" fontId="48" fillId="0" borderId="10" xfId="54" applyFont="1" applyFill="1" applyBorder="1" applyAlignment="1">
      <alignment horizontal="center" vertical="center"/>
      <protection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0" fontId="47" fillId="0" borderId="10" xfId="54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49" fontId="47" fillId="0" borderId="12" xfId="54" applyNumberFormat="1" applyFont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justify" vertical="top" wrapText="1"/>
      <protection/>
    </xf>
    <xf numFmtId="0" fontId="46" fillId="0" borderId="10" xfId="59" applyFont="1" applyBorder="1" applyAlignment="1">
      <alignment horizontal="left"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4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9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50" fillId="33" borderId="10" xfId="54" applyFont="1" applyFill="1" applyBorder="1" applyAlignment="1">
      <alignment horizontal="center" vertical="center"/>
      <protection/>
    </xf>
    <xf numFmtId="49" fontId="50" fillId="33" borderId="10" xfId="54" applyNumberFormat="1" applyFont="1" applyFill="1" applyBorder="1" applyAlignment="1">
      <alignment horizontal="center" vertical="center"/>
      <protection/>
    </xf>
    <xf numFmtId="0" fontId="26" fillId="33" borderId="10" xfId="59" applyFont="1" applyFill="1" applyBorder="1" applyAlignment="1">
      <alignment vertical="center" wrapText="1"/>
      <protection/>
    </xf>
    <xf numFmtId="3" fontId="49" fillId="33" borderId="10" xfId="59" applyNumberFormat="1" applyFont="1" applyFill="1" applyBorder="1" applyAlignment="1">
      <alignment horizontal="right" vertical="center"/>
      <protection/>
    </xf>
    <xf numFmtId="1" fontId="52" fillId="0" borderId="0" xfId="59" applyNumberFormat="1" applyFont="1" applyFill="1">
      <alignment/>
      <protection/>
    </xf>
    <xf numFmtId="3" fontId="53" fillId="0" borderId="10" xfId="59" applyNumberFormat="1" applyFont="1" applyFill="1" applyBorder="1" applyAlignment="1">
      <alignment horizontal="right" vertical="center"/>
      <protection/>
    </xf>
    <xf numFmtId="0" fontId="52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4" fillId="0" borderId="0" xfId="59" applyNumberFormat="1" applyFont="1" applyFill="1">
      <alignment/>
      <protection/>
    </xf>
    <xf numFmtId="0" fontId="54" fillId="0" borderId="0" xfId="59" applyFont="1" applyFill="1">
      <alignment/>
      <protection/>
    </xf>
    <xf numFmtId="1" fontId="55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5" fillId="0" borderId="0" xfId="59" applyFont="1" applyFill="1">
      <alignment/>
      <protection/>
    </xf>
    <xf numFmtId="3" fontId="56" fillId="0" borderId="10" xfId="59" applyNumberFormat="1" applyFont="1" applyFill="1" applyBorder="1" applyAlignment="1">
      <alignment horizontal="right" vertical="center" wrapText="1"/>
      <protection/>
    </xf>
    <xf numFmtId="1" fontId="46" fillId="0" borderId="0" xfId="59" applyNumberFormat="1" applyFont="1" applyFill="1">
      <alignment/>
      <protection/>
    </xf>
    <xf numFmtId="1" fontId="46" fillId="34" borderId="0" xfId="59" applyNumberFormat="1" applyFont="1" applyFill="1">
      <alignment/>
      <protection/>
    </xf>
    <xf numFmtId="0" fontId="9" fillId="0" borderId="10" xfId="59" applyFont="1" applyBorder="1" applyAlignment="1" quotePrefix="1">
      <alignment horizontal="center" vertical="center"/>
      <protection/>
    </xf>
    <xf numFmtId="49" fontId="49" fillId="33" borderId="10" xfId="59" applyNumberFormat="1" applyFont="1" applyFill="1" applyBorder="1" applyAlignment="1">
      <alignment horizontal="center" vertical="center"/>
      <protection/>
    </xf>
    <xf numFmtId="0" fontId="58" fillId="33" borderId="10" xfId="59" applyFont="1" applyFill="1" applyBorder="1" applyAlignment="1">
      <alignment horizontal="left" vertical="center" wrapText="1"/>
      <protection/>
    </xf>
    <xf numFmtId="3" fontId="53" fillId="33" borderId="10" xfId="59" applyNumberFormat="1" applyFont="1" applyFill="1" applyBorder="1" applyAlignment="1">
      <alignment horizontal="right" vertical="center"/>
      <protection/>
    </xf>
    <xf numFmtId="3" fontId="49" fillId="33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45" fillId="0" borderId="10" xfId="59" applyFont="1" applyBorder="1" applyAlignment="1">
      <alignment horizontal="center" vertical="center" wrapText="1"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9" fillId="0" borderId="0" xfId="60" applyFont="1" applyAlignment="1">
      <alignment horizontal="center" vertical="center" wrapText="1"/>
      <protection/>
    </xf>
    <xf numFmtId="0" fontId="60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3" fontId="7" fillId="0" borderId="14" xfId="60" applyNumberFormat="1" applyFont="1" applyFill="1" applyBorder="1" applyAlignment="1">
      <alignment horizontal="center" vertical="center" wrapText="1"/>
      <protection/>
    </xf>
    <xf numFmtId="3" fontId="59" fillId="0" borderId="15" xfId="60" applyNumberFormat="1" applyFont="1" applyFill="1" applyBorder="1" applyAlignment="1">
      <alignment horizontal="center" vertical="center" wrapText="1"/>
      <protection/>
    </xf>
    <xf numFmtId="0" fontId="66" fillId="0" borderId="16" xfId="33" applyFont="1" applyBorder="1">
      <alignment/>
      <protection/>
    </xf>
    <xf numFmtId="0" fontId="67" fillId="0" borderId="0" xfId="33" applyFont="1" applyBorder="1" applyAlignment="1">
      <alignment horizontal="center"/>
      <protection/>
    </xf>
    <xf numFmtId="3" fontId="67" fillId="0" borderId="17" xfId="60" applyNumberFormat="1" applyFont="1" applyBorder="1">
      <alignment/>
      <protection/>
    </xf>
    <xf numFmtId="211" fontId="67" fillId="0" borderId="18" xfId="60" applyNumberFormat="1" applyFont="1" applyBorder="1" applyAlignment="1">
      <alignment vertical="center"/>
      <protection/>
    </xf>
    <xf numFmtId="3" fontId="67" fillId="0" borderId="18" xfId="60" applyNumberFormat="1" applyFont="1" applyBorder="1">
      <alignment/>
      <protection/>
    </xf>
    <xf numFmtId="0" fontId="66" fillId="0" borderId="19" xfId="33" applyFont="1" applyBorder="1">
      <alignment/>
      <protection/>
    </xf>
    <xf numFmtId="0" fontId="66" fillId="0" borderId="20" xfId="33" applyFont="1" applyBorder="1">
      <alignment/>
      <protection/>
    </xf>
    <xf numFmtId="0" fontId="66" fillId="0" borderId="10" xfId="33" applyFont="1" applyBorder="1">
      <alignment/>
      <protection/>
    </xf>
    <xf numFmtId="3" fontId="67" fillId="0" borderId="12" xfId="60" applyNumberFormat="1" applyFont="1" applyBorder="1">
      <alignment/>
      <protection/>
    </xf>
    <xf numFmtId="211" fontId="67" fillId="0" borderId="10" xfId="60" applyNumberFormat="1" applyFont="1" applyBorder="1" applyAlignment="1">
      <alignment vertical="center"/>
      <protection/>
    </xf>
    <xf numFmtId="3" fontId="67" fillId="0" borderId="10" xfId="60" applyNumberFormat="1" applyFont="1" applyBorder="1">
      <alignment/>
      <protection/>
    </xf>
    <xf numFmtId="0" fontId="3" fillId="0" borderId="21" xfId="33" applyFont="1" applyBorder="1" applyAlignment="1">
      <alignment wrapText="1"/>
      <protection/>
    </xf>
    <xf numFmtId="0" fontId="3" fillId="0" borderId="22" xfId="33" applyFont="1" applyBorder="1" applyAlignment="1">
      <alignment wrapText="1"/>
      <protection/>
    </xf>
    <xf numFmtId="3" fontId="67" fillId="0" borderId="23" xfId="60" applyNumberFormat="1" applyFont="1" applyBorder="1">
      <alignment/>
      <protection/>
    </xf>
    <xf numFmtId="3" fontId="67" fillId="0" borderId="24" xfId="60" applyNumberFormat="1" applyFont="1" applyBorder="1">
      <alignment/>
      <protection/>
    </xf>
    <xf numFmtId="211" fontId="67" fillId="0" borderId="25" xfId="60" applyNumberFormat="1" applyFont="1" applyBorder="1" applyAlignment="1">
      <alignment vertical="center"/>
      <protection/>
    </xf>
    <xf numFmtId="0" fontId="7" fillId="0" borderId="26" xfId="33" applyFont="1" applyBorder="1" applyAlignment="1">
      <alignment wrapText="1"/>
      <protection/>
    </xf>
    <xf numFmtId="211" fontId="60" fillId="0" borderId="15" xfId="60" applyNumberFormat="1" applyFont="1" applyFill="1" applyBorder="1" applyAlignment="1">
      <alignment vertical="center" shrinkToFi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0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1" fontId="61" fillId="0" borderId="0" xfId="60" applyNumberFormat="1" applyFont="1">
      <alignment/>
      <protection/>
    </xf>
    <xf numFmtId="3" fontId="68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69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0" fontId="65" fillId="0" borderId="28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70" fillId="0" borderId="10" xfId="54" applyNumberFormat="1" applyFont="1" applyBorder="1" applyAlignment="1">
      <alignment horizontal="center" vertical="center"/>
      <protection/>
    </xf>
    <xf numFmtId="0" fontId="3" fillId="0" borderId="29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71" fillId="0" borderId="0" xfId="60" applyFont="1" applyBorder="1" applyAlignment="1">
      <alignment horizontal="center"/>
      <protection/>
    </xf>
    <xf numFmtId="0" fontId="41" fillId="0" borderId="27" xfId="60" applyFont="1" applyBorder="1" applyAlignment="1" applyProtection="1">
      <alignment horizontal="center" vertical="center" wrapText="1"/>
      <protection locked="0"/>
    </xf>
    <xf numFmtId="0" fontId="7" fillId="0" borderId="30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42" fillId="0" borderId="27" xfId="60" applyFont="1" applyBorder="1" applyAlignment="1" applyProtection="1">
      <alignment horizontal="center" vertical="center" wrapText="1"/>
      <protection locked="0"/>
    </xf>
    <xf numFmtId="0" fontId="72" fillId="0" borderId="0" xfId="60" applyFont="1">
      <alignment/>
      <protection/>
    </xf>
    <xf numFmtId="0" fontId="41" fillId="0" borderId="27" xfId="60" applyFont="1" applyBorder="1" applyAlignment="1">
      <alignment horizontal="center" vertical="center" wrapText="1"/>
      <protection/>
    </xf>
    <xf numFmtId="0" fontId="41" fillId="0" borderId="31" xfId="60" applyFont="1" applyBorder="1" applyAlignment="1">
      <alignment horizontal="center" vertical="center" wrapText="1"/>
      <protection/>
    </xf>
    <xf numFmtId="0" fontId="41" fillId="0" borderId="31" xfId="60" applyFont="1" applyBorder="1" applyAlignment="1">
      <alignment horizontal="centerContinuous" vertical="center" wrapText="1"/>
      <protection/>
    </xf>
    <xf numFmtId="0" fontId="42" fillId="0" borderId="32" xfId="60" applyFont="1" applyBorder="1" applyAlignment="1">
      <alignment horizontal="center" vertical="center" wrapText="1"/>
      <protection/>
    </xf>
    <xf numFmtId="0" fontId="42" fillId="0" borderId="33" xfId="60" applyFont="1" applyBorder="1" applyAlignment="1">
      <alignment horizontal="center" vertical="center" wrapText="1"/>
      <protection/>
    </xf>
    <xf numFmtId="0" fontId="42" fillId="0" borderId="34" xfId="60" applyFont="1" applyBorder="1" applyAlignment="1">
      <alignment horizontal="center" vertical="center" wrapText="1"/>
      <protection/>
    </xf>
    <xf numFmtId="0" fontId="72" fillId="0" borderId="0" xfId="60" applyFont="1" applyFill="1">
      <alignment/>
      <protection/>
    </xf>
    <xf numFmtId="0" fontId="9" fillId="0" borderId="17" xfId="60" applyFont="1" applyFill="1" applyBorder="1" applyAlignment="1">
      <alignment horizontal="justify" vertical="center" wrapText="1"/>
      <protection/>
    </xf>
    <xf numFmtId="3" fontId="46" fillId="0" borderId="18" xfId="60" applyNumberFormat="1" applyFont="1" applyFill="1" applyBorder="1" applyAlignment="1">
      <alignment horizontal="right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0" fontId="46" fillId="0" borderId="25" xfId="60" applyFont="1" applyFill="1" applyBorder="1" applyAlignment="1">
      <alignment horizontal="left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49" fontId="46" fillId="0" borderId="18" xfId="60" applyNumberFormat="1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5" fillId="34" borderId="10" xfId="60" applyNumberFormat="1" applyFont="1" applyFill="1" applyBorder="1" applyAlignment="1">
      <alignment horizontal="center" vertical="center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0" fontId="45" fillId="34" borderId="10" xfId="60" applyFont="1" applyFill="1" applyBorder="1" applyAlignment="1">
      <alignment horizontal="left" vertical="center" wrapText="1"/>
      <protection/>
    </xf>
    <xf numFmtId="3" fontId="73" fillId="34" borderId="10" xfId="60" applyNumberFormat="1" applyFont="1" applyFill="1" applyBorder="1" applyAlignment="1">
      <alignment horizontal="right" vertical="center"/>
      <protection/>
    </xf>
    <xf numFmtId="49" fontId="46" fillId="0" borderId="10" xfId="60" applyNumberFormat="1" applyFont="1" applyBorder="1" applyAlignment="1">
      <alignment horizontal="center"/>
      <protection/>
    </xf>
    <xf numFmtId="49" fontId="46" fillId="0" borderId="10" xfId="60" applyNumberFormat="1" applyFont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justify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horizontal="right" vertical="center"/>
      <protection/>
    </xf>
    <xf numFmtId="0" fontId="9" fillId="0" borderId="18" xfId="60" applyFont="1" applyFill="1" applyBorder="1" applyAlignment="1">
      <alignment horizontal="justify" vertical="center" wrapText="1"/>
      <protection/>
    </xf>
    <xf numFmtId="0" fontId="46" fillId="0" borderId="18" xfId="60" applyFont="1" applyBorder="1" applyAlignment="1">
      <alignment horizontal="left" vertical="center" wrapText="1"/>
      <protection/>
    </xf>
    <xf numFmtId="3" fontId="46" fillId="0" borderId="18" xfId="60" applyNumberFormat="1" applyFont="1" applyBorder="1" applyAlignment="1">
      <alignment horizontal="right" vertical="center"/>
      <protection/>
    </xf>
    <xf numFmtId="0" fontId="74" fillId="0" borderId="0" xfId="60" applyFont="1" applyFill="1">
      <alignment/>
      <protection/>
    </xf>
    <xf numFmtId="0" fontId="46" fillId="0" borderId="28" xfId="60" applyFont="1" applyBorder="1" applyAlignment="1">
      <alignment horizontal="justify" vertical="center" wrapText="1"/>
      <protection/>
    </xf>
    <xf numFmtId="0" fontId="46" fillId="0" borderId="28" xfId="60" applyFont="1" applyBorder="1" applyAlignment="1">
      <alignment horizontal="left" vertical="center" wrapText="1"/>
      <protection/>
    </xf>
    <xf numFmtId="3" fontId="46" fillId="0" borderId="35" xfId="60" applyNumberFormat="1" applyFont="1" applyFill="1" applyBorder="1" applyAlignment="1">
      <alignment horizontal="right" vertical="center"/>
      <protection/>
    </xf>
    <xf numFmtId="3" fontId="46" fillId="0" borderId="36" xfId="60" applyNumberFormat="1" applyFont="1" applyFill="1" applyBorder="1" applyAlignment="1">
      <alignment horizontal="right" vertical="center"/>
      <protection/>
    </xf>
    <xf numFmtId="0" fontId="9" fillId="0" borderId="12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74" fillId="0" borderId="0" xfId="60" applyFont="1" applyFill="1" applyAlignment="1">
      <alignment horizontal="left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5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0" fontId="36" fillId="0" borderId="0" xfId="60" applyNumberFormat="1" applyFont="1" applyFill="1" applyProtection="1">
      <alignment/>
      <protection locked="0"/>
    </xf>
    <xf numFmtId="180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9" fontId="50" fillId="0" borderId="10" xfId="54" applyNumberFormat="1" applyFont="1" applyFill="1" applyBorder="1" applyAlignment="1">
      <alignment horizontal="center" vertical="center"/>
      <protection/>
    </xf>
    <xf numFmtId="0" fontId="51" fillId="0" borderId="10" xfId="59" applyFont="1" applyFill="1" applyBorder="1" applyAlignment="1" quotePrefix="1">
      <alignment horizontal="center" vertical="center"/>
      <protection/>
    </xf>
    <xf numFmtId="0" fontId="51" fillId="0" borderId="10" xfId="59" applyFont="1" applyFill="1" applyBorder="1" applyAlignment="1">
      <alignment vertical="center" wrapText="1"/>
      <protection/>
    </xf>
    <xf numFmtId="4" fontId="56" fillId="0" borderId="10" xfId="0" applyNumberFormat="1" applyFont="1" applyFill="1" applyBorder="1" applyAlignment="1" applyProtection="1">
      <alignment vertical="top" wrapText="1"/>
      <protection/>
    </xf>
    <xf numFmtId="4" fontId="56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vertical="top" wrapText="1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7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57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211" fontId="67" fillId="0" borderId="18" xfId="60" applyNumberFormat="1" applyFont="1" applyFill="1" applyBorder="1" applyAlignment="1">
      <alignment vertical="center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4" fontId="5" fillId="3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11" xfId="67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8" fillId="0" borderId="10" xfId="60" applyFont="1" applyBorder="1" applyAlignment="1">
      <alignment horizontal="right" vertical="center" wrapText="1"/>
      <protection/>
    </xf>
    <xf numFmtId="49" fontId="78" fillId="0" borderId="10" xfId="60" applyNumberFormat="1" applyFont="1" applyBorder="1" applyAlignment="1">
      <alignment horizontal="center" vertical="center"/>
      <protection/>
    </xf>
    <xf numFmtId="49" fontId="78" fillId="0" borderId="37" xfId="60" applyNumberFormat="1" applyFont="1" applyBorder="1" applyAlignment="1">
      <alignment horizontal="center" vertical="center"/>
      <protection/>
    </xf>
    <xf numFmtId="0" fontId="41" fillId="0" borderId="25" xfId="60" applyFont="1" applyBorder="1" applyAlignment="1">
      <alignment horizontal="center" vertical="center" wrapText="1"/>
      <protection/>
    </xf>
    <xf numFmtId="49" fontId="45" fillId="34" borderId="38" xfId="60" applyNumberFormat="1" applyFont="1" applyFill="1" applyBorder="1" applyAlignment="1">
      <alignment horizontal="center" vertical="center"/>
      <protection/>
    </xf>
    <xf numFmtId="49" fontId="46" fillId="0" borderId="20" xfId="60" applyNumberFormat="1" applyFont="1" applyBorder="1" applyAlignment="1">
      <alignment horizontal="center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78" fillId="0" borderId="20" xfId="60" applyNumberFormat="1" applyFont="1" applyBorder="1" applyAlignment="1">
      <alignment horizontal="center" vertical="center"/>
      <protection/>
    </xf>
    <xf numFmtId="3" fontId="53" fillId="34" borderId="10" xfId="59" applyNumberFormat="1" applyFont="1" applyFill="1" applyBorder="1" applyAlignment="1">
      <alignment horizontal="right" vertical="center" wrapText="1"/>
      <protection/>
    </xf>
    <xf numFmtId="49" fontId="45" fillId="36" borderId="10" xfId="59" applyNumberFormat="1" applyFont="1" applyFill="1" applyBorder="1" applyAlignment="1">
      <alignment horizontal="center" vertical="center" wrapText="1"/>
      <protection/>
    </xf>
    <xf numFmtId="0" fontId="45" fillId="36" borderId="10" xfId="59" applyFont="1" applyFill="1" applyBorder="1" applyAlignment="1">
      <alignment horizontal="center" vertical="center" wrapText="1"/>
      <protection/>
    </xf>
    <xf numFmtId="3" fontId="38" fillId="36" borderId="10" xfId="59" applyNumberFormat="1" applyFont="1" applyFill="1" applyBorder="1" applyAlignment="1">
      <alignment horizontal="right" vertical="center" wrapText="1"/>
      <protection/>
    </xf>
    <xf numFmtId="49" fontId="53" fillId="36" borderId="10" xfId="59" applyNumberFormat="1" applyFont="1" applyFill="1" applyBorder="1" applyAlignment="1">
      <alignment horizontal="center" vertical="center"/>
      <protection/>
    </xf>
    <xf numFmtId="3" fontId="53" fillId="36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49" fontId="47" fillId="35" borderId="12" xfId="54" applyNumberFormat="1" applyFont="1" applyFill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11" xfId="67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7" fillId="35" borderId="10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5" xfId="59" applyNumberFormat="1" applyFont="1" applyBorder="1" applyAlignment="1">
      <alignment horizontal="center" vertical="center"/>
      <protection/>
    </xf>
    <xf numFmtId="49" fontId="47" fillId="0" borderId="24" xfId="54" applyNumberFormat="1" applyFont="1" applyBorder="1" applyAlignment="1">
      <alignment horizontal="center" vertical="center"/>
      <protection/>
    </xf>
    <xf numFmtId="49" fontId="45" fillId="36" borderId="10" xfId="59" applyNumberFormat="1" applyFont="1" applyFill="1" applyBorder="1" applyAlignment="1">
      <alignment horizontal="center" vertical="center"/>
      <protection/>
    </xf>
    <xf numFmtId="3" fontId="38" fillId="36" borderId="10" xfId="59" applyNumberFormat="1" applyFont="1" applyFill="1" applyBorder="1" applyAlignment="1">
      <alignment horizontal="right" vertical="center"/>
      <protection/>
    </xf>
    <xf numFmtId="49" fontId="38" fillId="36" borderId="10" xfId="59" applyNumberFormat="1" applyFont="1" applyFill="1" applyBorder="1" applyAlignment="1">
      <alignment horizontal="center" vertical="center"/>
      <protection/>
    </xf>
    <xf numFmtId="0" fontId="79" fillId="36" borderId="10" xfId="59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38" fillId="0" borderId="10" xfId="67" applyNumberFormat="1" applyFont="1" applyBorder="1" applyAlignment="1">
      <alignment horizontal="center" vertical="center"/>
      <protection/>
    </xf>
    <xf numFmtId="49" fontId="38" fillId="0" borderId="39" xfId="59" applyNumberFormat="1" applyFont="1" applyBorder="1" applyAlignment="1">
      <alignment horizontal="center" vertical="center"/>
      <protection/>
    </xf>
    <xf numFmtId="0" fontId="47" fillId="0" borderId="10" xfId="54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3" fontId="53" fillId="36" borderId="10" xfId="59" applyNumberFormat="1" applyFont="1" applyFill="1" applyBorder="1" applyAlignment="1">
      <alignment horizontal="right" vertical="center"/>
      <protection/>
    </xf>
    <xf numFmtId="0" fontId="9" fillId="0" borderId="10" xfId="59" applyFont="1" applyBorder="1" applyAlignment="1">
      <alignment horizontal="left" wrapText="1"/>
      <protection/>
    </xf>
    <xf numFmtId="0" fontId="46" fillId="0" borderId="10" xfId="67" applyNumberFormat="1" applyFont="1" applyBorder="1" applyAlignment="1">
      <alignment horizontal="center" vertical="center"/>
      <protection/>
    </xf>
    <xf numFmtId="0" fontId="46" fillId="0" borderId="10" xfId="67" applyNumberFormat="1" applyFont="1" applyBorder="1" applyAlignment="1">
      <alignment horizontal="center"/>
      <protection/>
    </xf>
    <xf numFmtId="0" fontId="9" fillId="0" borderId="10" xfId="59" applyFont="1" applyFill="1" applyBorder="1" applyAlignment="1" quotePrefix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49" fontId="53" fillId="36" borderId="10" xfId="59" applyNumberFormat="1" applyFont="1" applyFill="1" applyBorder="1" applyAlignment="1">
      <alignment horizontal="center" vertical="center" wrapText="1"/>
      <protection/>
    </xf>
    <xf numFmtId="49" fontId="46" fillId="0" borderId="0" xfId="60" applyNumberFormat="1" applyFont="1" applyBorder="1" applyAlignment="1">
      <alignment horizontal="center" vertical="center"/>
      <protection/>
    </xf>
    <xf numFmtId="49" fontId="46" fillId="0" borderId="40" xfId="60" applyNumberFormat="1" applyFont="1" applyBorder="1" applyAlignment="1">
      <alignment horizontal="center" vertical="center"/>
      <protection/>
    </xf>
    <xf numFmtId="0" fontId="46" fillId="0" borderId="40" xfId="60" applyFont="1" applyBorder="1" applyAlignment="1">
      <alignment horizontal="left" vertical="center" wrapText="1"/>
      <protection/>
    </xf>
    <xf numFmtId="3" fontId="46" fillId="0" borderId="40" xfId="60" applyNumberFormat="1" applyFont="1" applyBorder="1" applyAlignment="1">
      <alignment horizontal="right" vertical="center"/>
      <protection/>
    </xf>
    <xf numFmtId="206" fontId="3" fillId="0" borderId="10" xfId="67" applyNumberFormat="1" applyFont="1" applyBorder="1" applyAlignment="1">
      <alignment horizontal="center" vertical="center" wrapText="1"/>
      <protection/>
    </xf>
    <xf numFmtId="206" fontId="3" fillId="0" borderId="25" xfId="67" applyNumberFormat="1" applyFont="1" applyBorder="1" applyAlignment="1">
      <alignment horizontal="center" vertical="center" wrapText="1"/>
      <protection/>
    </xf>
    <xf numFmtId="3" fontId="73" fillId="0" borderId="10" xfId="67" applyNumberFormat="1" applyFont="1" applyFill="1" applyBorder="1" applyAlignment="1">
      <alignment horizontal="right"/>
      <protection/>
    </xf>
    <xf numFmtId="49" fontId="38" fillId="34" borderId="10" xfId="67" applyNumberFormat="1" applyFont="1" applyFill="1" applyBorder="1" applyAlignment="1">
      <alignment horizontal="center" vertical="center"/>
      <protection/>
    </xf>
    <xf numFmtId="0" fontId="38" fillId="34" borderId="41" xfId="67" applyFont="1" applyFill="1" applyBorder="1" applyAlignment="1">
      <alignment horizontal="center" vertical="center" wrapText="1"/>
      <protection/>
    </xf>
    <xf numFmtId="0" fontId="3" fillId="0" borderId="42" xfId="55" applyFont="1" applyBorder="1" applyAlignment="1">
      <alignment horizontal="left" vertical="center" wrapText="1"/>
      <protection/>
    </xf>
    <xf numFmtId="206" fontId="3" fillId="0" borderId="17" xfId="67" applyNumberFormat="1" applyFont="1" applyBorder="1" applyAlignment="1">
      <alignment horizontal="center" vertical="center" wrapText="1"/>
      <protection/>
    </xf>
    <xf numFmtId="206" fontId="3" fillId="0" borderId="18" xfId="67" applyNumberFormat="1" applyFont="1" applyBorder="1" applyAlignment="1">
      <alignment horizontal="center" vertical="center" wrapText="1"/>
      <protection/>
    </xf>
    <xf numFmtId="0" fontId="38" fillId="34" borderId="10" xfId="67" applyFont="1" applyFill="1" applyBorder="1" applyAlignment="1">
      <alignment horizontal="center" vertical="center" wrapText="1"/>
      <protection/>
    </xf>
    <xf numFmtId="49" fontId="70" fillId="0" borderId="10" xfId="54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center" wrapText="1"/>
      <protection/>
    </xf>
    <xf numFmtId="0" fontId="48" fillId="0" borderId="10" xfId="0" applyNumberFormat="1" applyFont="1" applyFill="1" applyBorder="1" applyAlignment="1" applyProtection="1">
      <alignment vertical="top"/>
      <protection/>
    </xf>
    <xf numFmtId="0" fontId="9" fillId="0" borderId="17" xfId="54" applyFont="1" applyFill="1" applyBorder="1" applyAlignment="1">
      <alignment horizontal="center" vertical="center"/>
      <protection/>
    </xf>
    <xf numFmtId="49" fontId="9" fillId="0" borderId="17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17" xfId="54" applyNumberFormat="1" applyFont="1" applyFill="1" applyBorder="1" applyAlignment="1">
      <alignment horizontal="center" vertical="center"/>
      <protection/>
    </xf>
    <xf numFmtId="49" fontId="46" fillId="0" borderId="12" xfId="60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right" vertical="center" wrapText="1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78" fillId="0" borderId="12" xfId="60" applyFont="1" applyBorder="1" applyAlignment="1">
      <alignment horizontal="right" vertical="center" wrapText="1"/>
      <protection/>
    </xf>
    <xf numFmtId="0" fontId="9" fillId="0" borderId="42" xfId="54" applyFont="1" applyFill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211" fontId="46" fillId="0" borderId="18" xfId="60" applyNumberFormat="1" applyFont="1" applyBorder="1" applyAlignment="1">
      <alignment vertical="center"/>
      <protection/>
    </xf>
    <xf numFmtId="0" fontId="9" fillId="0" borderId="12" xfId="54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21" fillId="36" borderId="10" xfId="60" applyFont="1" applyFill="1" applyBorder="1">
      <alignment/>
      <protection/>
    </xf>
    <xf numFmtId="0" fontId="9" fillId="0" borderId="25" xfId="60" applyFont="1" applyFill="1" applyBorder="1" applyAlignment="1">
      <alignment vertical="center"/>
      <protection/>
    </xf>
    <xf numFmtId="0" fontId="9" fillId="0" borderId="10" xfId="60" applyFont="1" applyBorder="1" applyAlignment="1">
      <alignment horizontal="left" vertical="center" wrapText="1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46" fillId="0" borderId="43" xfId="60" applyNumberFormat="1" applyFont="1" applyBorder="1" applyAlignment="1">
      <alignment horizontal="center" vertical="center"/>
      <protection/>
    </xf>
    <xf numFmtId="0" fontId="21" fillId="0" borderId="10" xfId="60" applyFont="1" applyBorder="1">
      <alignment/>
      <protection/>
    </xf>
    <xf numFmtId="49" fontId="38" fillId="34" borderId="12" xfId="67" applyNumberFormat="1" applyFont="1" applyFill="1" applyBorder="1" applyAlignment="1">
      <alignment horizontal="center" vertical="center"/>
      <protection/>
    </xf>
    <xf numFmtId="0" fontId="70" fillId="0" borderId="12" xfId="54" applyFont="1" applyFill="1" applyBorder="1" applyAlignment="1">
      <alignment horizontal="center" vertical="center"/>
      <protection/>
    </xf>
    <xf numFmtId="3" fontId="53" fillId="0" borderId="10" xfId="59" applyNumberFormat="1" applyFont="1" applyBorder="1" applyAlignment="1">
      <alignment horizontal="right" vertical="center" wrapText="1"/>
      <protection/>
    </xf>
    <xf numFmtId="3" fontId="49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48" fillId="0" borderId="12" xfId="54" applyNumberFormat="1" applyFont="1" applyBorder="1" applyAlignment="1">
      <alignment horizontal="center" vertical="center"/>
      <protection/>
    </xf>
    <xf numFmtId="3" fontId="57" fillId="0" borderId="10" xfId="59" applyNumberFormat="1" applyFont="1" applyFill="1" applyBorder="1" applyAlignment="1">
      <alignment horizontal="right" vertical="center" wrapText="1"/>
      <protection/>
    </xf>
    <xf numFmtId="49" fontId="53" fillId="36" borderId="10" xfId="59" applyNumberFormat="1" applyFont="1" applyFill="1" applyBorder="1" applyAlignment="1">
      <alignment horizontal="center"/>
      <protection/>
    </xf>
    <xf numFmtId="0" fontId="53" fillId="36" borderId="10" xfId="59" applyFont="1" applyFill="1" applyBorder="1" applyAlignment="1">
      <alignment horizontal="center" vertical="center" wrapText="1"/>
      <protection/>
    </xf>
    <xf numFmtId="3" fontId="36" fillId="0" borderId="0" xfId="59" applyNumberFormat="1" applyFont="1">
      <alignment/>
      <protection/>
    </xf>
    <xf numFmtId="0" fontId="6" fillId="0" borderId="10" xfId="59" applyFont="1" applyBorder="1" applyAlignment="1">
      <alignment vertical="center" wrapText="1"/>
      <protection/>
    </xf>
    <xf numFmtId="0" fontId="48" fillId="0" borderId="0" xfId="0" applyNumberFormat="1" applyFont="1" applyFill="1" applyBorder="1" applyAlignment="1" applyProtection="1">
      <alignment vertical="top" wrapText="1"/>
      <protection/>
    </xf>
    <xf numFmtId="0" fontId="48" fillId="0" borderId="10" xfId="0" applyNumberFormat="1" applyFont="1" applyFill="1" applyBorder="1" applyAlignment="1" applyProtection="1">
      <alignment vertical="top" wrapText="1"/>
      <protection/>
    </xf>
    <xf numFmtId="0" fontId="80" fillId="0" borderId="0" xfId="60" applyFont="1" applyFill="1">
      <alignment/>
      <protection/>
    </xf>
    <xf numFmtId="49" fontId="57" fillId="0" borderId="17" xfId="54" applyNumberFormat="1" applyFont="1" applyFill="1" applyBorder="1" applyAlignment="1">
      <alignment horizontal="center" vertical="center"/>
      <protection/>
    </xf>
    <xf numFmtId="49" fontId="78" fillId="0" borderId="24" xfId="60" applyNumberFormat="1" applyFont="1" applyBorder="1" applyAlignment="1">
      <alignment horizontal="center" vertical="center"/>
      <protection/>
    </xf>
    <xf numFmtId="0" fontId="78" fillId="0" borderId="10" xfId="60" applyFont="1" applyBorder="1" applyAlignment="1">
      <alignment horizontal="left" vertical="center" wrapText="1"/>
      <protection/>
    </xf>
    <xf numFmtId="0" fontId="78" fillId="0" borderId="10" xfId="60" applyFont="1" applyFill="1" applyBorder="1" applyAlignment="1">
      <alignment horizontal="left" vertical="center" wrapText="1"/>
      <protection/>
    </xf>
    <xf numFmtId="0" fontId="78" fillId="0" borderId="24" xfId="60" applyFont="1" applyBorder="1" applyAlignment="1">
      <alignment horizontal="right" vertical="center" wrapText="1"/>
      <protection/>
    </xf>
    <xf numFmtId="0" fontId="81" fillId="0" borderId="25" xfId="60" applyFont="1" applyBorder="1" applyAlignment="1">
      <alignment horizontal="center" vertical="center" wrapText="1"/>
      <protection/>
    </xf>
    <xf numFmtId="3" fontId="78" fillId="0" borderId="18" xfId="60" applyNumberFormat="1" applyFont="1" applyFill="1" applyBorder="1" applyAlignment="1">
      <alignment horizontal="right" vertical="center"/>
      <protection/>
    </xf>
    <xf numFmtId="49" fontId="9" fillId="0" borderId="43" xfId="54" applyNumberFormat="1" applyFont="1" applyFill="1" applyBorder="1" applyAlignment="1">
      <alignment horizontal="center" vertical="center"/>
      <protection/>
    </xf>
    <xf numFmtId="0" fontId="9" fillId="0" borderId="40" xfId="60" applyFont="1" applyBorder="1" applyAlignment="1">
      <alignment vertical="center" wrapText="1"/>
      <protection/>
    </xf>
    <xf numFmtId="3" fontId="46" fillId="0" borderId="40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vertical="top" wrapText="1"/>
      <protection/>
    </xf>
    <xf numFmtId="49" fontId="9" fillId="0" borderId="25" xfId="54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6" fillId="0" borderId="25" xfId="60" applyNumberFormat="1" applyFont="1" applyBorder="1" applyAlignment="1" applyProtection="1">
      <alignment horizontal="center" vertical="center" wrapText="1"/>
      <protection locked="0"/>
    </xf>
    <xf numFmtId="49" fontId="36" fillId="0" borderId="44" xfId="60" applyNumberFormat="1" applyFont="1" applyBorder="1" applyAlignment="1" applyProtection="1">
      <alignment horizontal="center" vertical="center" wrapText="1"/>
      <protection locked="0"/>
    </xf>
    <xf numFmtId="49" fontId="36" fillId="0" borderId="28" xfId="60" applyNumberFormat="1" applyFont="1" applyBorder="1" applyAlignment="1" applyProtection="1">
      <alignment horizontal="center" vertical="center" wrapText="1"/>
      <protection locked="0"/>
    </xf>
    <xf numFmtId="0" fontId="65" fillId="0" borderId="37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49" fontId="30" fillId="0" borderId="18" xfId="59" applyNumberFormat="1" applyFont="1" applyBorder="1" applyAlignment="1">
      <alignment horizontal="center" vertical="center"/>
      <protection/>
    </xf>
    <xf numFmtId="49" fontId="30" fillId="0" borderId="18" xfId="59" applyNumberFormat="1" applyFont="1" applyBorder="1" applyAlignment="1">
      <alignment horizontal="left" vertical="center" wrapText="1"/>
      <protection/>
    </xf>
    <xf numFmtId="0" fontId="3" fillId="0" borderId="42" xfId="67" applyFont="1" applyBorder="1" applyAlignment="1">
      <alignment horizontal="left" vertical="center" wrapText="1"/>
      <protection/>
    </xf>
    <xf numFmtId="206" fontId="3" fillId="0" borderId="35" xfId="67" applyNumberFormat="1" applyFont="1" applyBorder="1" applyAlignment="1">
      <alignment horizontal="center" vertical="center" wrapText="1"/>
      <protection/>
    </xf>
    <xf numFmtId="49" fontId="45" fillId="36" borderId="45" xfId="59" applyNumberFormat="1" applyFont="1" applyFill="1" applyBorder="1" applyAlignment="1">
      <alignment horizontal="center" vertical="center" wrapText="1"/>
      <protection/>
    </xf>
    <xf numFmtId="49" fontId="45" fillId="36" borderId="46" xfId="59" applyNumberFormat="1" applyFont="1" applyFill="1" applyBorder="1" applyAlignment="1">
      <alignment horizontal="center" vertical="center" wrapText="1"/>
      <protection/>
    </xf>
    <xf numFmtId="0" fontId="45" fillId="36" borderId="46" xfId="59" applyFont="1" applyFill="1" applyBorder="1" applyAlignment="1">
      <alignment horizontal="center" vertical="center" wrapText="1"/>
      <protection/>
    </xf>
    <xf numFmtId="0" fontId="45" fillId="36" borderId="46" xfId="60" applyFont="1" applyFill="1" applyBorder="1" applyAlignment="1">
      <alignment horizontal="center" vertical="top" wrapText="1"/>
      <protection/>
    </xf>
    <xf numFmtId="3" fontId="73" fillId="36" borderId="46" xfId="60" applyNumberFormat="1" applyFont="1" applyFill="1" applyBorder="1" applyAlignment="1">
      <alignment horizontal="right" vertical="center"/>
      <protection/>
    </xf>
    <xf numFmtId="3" fontId="82" fillId="36" borderId="46" xfId="60" applyNumberFormat="1" applyFont="1" applyFill="1" applyBorder="1" applyAlignment="1">
      <alignment horizontal="right" vertical="center"/>
      <protection/>
    </xf>
    <xf numFmtId="49" fontId="53" fillId="36" borderId="47" xfId="59" applyNumberFormat="1" applyFont="1" applyFill="1" applyBorder="1" applyAlignment="1">
      <alignment horizontal="center" vertical="center"/>
      <protection/>
    </xf>
    <xf numFmtId="49" fontId="53" fillId="36" borderId="48" xfId="59" applyNumberFormat="1" applyFont="1" applyFill="1" applyBorder="1" applyAlignment="1">
      <alignment horizontal="center" vertical="center"/>
      <protection/>
    </xf>
    <xf numFmtId="49" fontId="53" fillId="36" borderId="48" xfId="59" applyNumberFormat="1" applyFont="1" applyFill="1" applyBorder="1" applyAlignment="1">
      <alignment horizontal="center" vertical="center" wrapText="1"/>
      <protection/>
    </xf>
    <xf numFmtId="0" fontId="45" fillId="36" borderId="48" xfId="60" applyFont="1" applyFill="1" applyBorder="1" applyAlignment="1">
      <alignment horizontal="center" vertical="top" wrapText="1"/>
      <protection/>
    </xf>
    <xf numFmtId="3" fontId="73" fillId="36" borderId="48" xfId="60" applyNumberFormat="1" applyFont="1" applyFill="1" applyBorder="1" applyAlignment="1">
      <alignment horizontal="right"/>
      <protection/>
    </xf>
    <xf numFmtId="3" fontId="83" fillId="36" borderId="48" xfId="60" applyNumberFormat="1" applyFont="1" applyFill="1" applyBorder="1" applyAlignment="1">
      <alignment horizontal="right"/>
      <protection/>
    </xf>
    <xf numFmtId="49" fontId="30" fillId="0" borderId="10" xfId="59" applyNumberFormat="1" applyFont="1" applyBorder="1" applyAlignment="1">
      <alignment horizontal="center"/>
      <protection/>
    </xf>
    <xf numFmtId="206" fontId="19" fillId="36" borderId="49" xfId="67" applyNumberFormat="1" applyFont="1" applyFill="1" applyBorder="1" applyAlignment="1">
      <alignment horizontal="center" vertical="center" wrapText="1"/>
      <protection/>
    </xf>
    <xf numFmtId="206" fontId="6" fillId="36" borderId="50" xfId="67" applyNumberFormat="1" applyFont="1" applyFill="1" applyBorder="1" applyAlignment="1">
      <alignment horizontal="center" vertical="center" wrapText="1"/>
      <protection/>
    </xf>
    <xf numFmtId="49" fontId="45" fillId="36" borderId="39" xfId="59" applyNumberFormat="1" applyFont="1" applyFill="1" applyBorder="1" applyAlignment="1">
      <alignment horizontal="center" vertical="center"/>
      <protection/>
    </xf>
    <xf numFmtId="49" fontId="53" fillId="36" borderId="39" xfId="59" applyNumberFormat="1" applyFont="1" applyFill="1" applyBorder="1" applyAlignment="1">
      <alignment horizontal="center" vertical="center"/>
      <protection/>
    </xf>
    <xf numFmtId="49" fontId="30" fillId="0" borderId="25" xfId="59" applyNumberFormat="1" applyFont="1" applyBorder="1" applyAlignment="1">
      <alignment horizontal="left" wrapText="1"/>
      <protection/>
    </xf>
    <xf numFmtId="0" fontId="70" fillId="0" borderId="25" xfId="67" applyFont="1" applyBorder="1" applyAlignment="1">
      <alignment wrapText="1"/>
      <protection/>
    </xf>
    <xf numFmtId="3" fontId="73" fillId="0" borderId="18" xfId="67" applyNumberFormat="1" applyFont="1" applyFill="1" applyBorder="1" applyAlignment="1">
      <alignment horizontal="right"/>
      <protection/>
    </xf>
    <xf numFmtId="3" fontId="30" fillId="0" borderId="18" xfId="67" applyNumberFormat="1" applyFont="1" applyFill="1" applyBorder="1" applyAlignment="1">
      <alignment horizontal="center"/>
      <protection/>
    </xf>
    <xf numFmtId="0" fontId="45" fillId="36" borderId="45" xfId="59" applyFont="1" applyFill="1" applyBorder="1" applyAlignment="1">
      <alignment horizontal="center" vertical="center" wrapText="1"/>
      <protection/>
    </xf>
    <xf numFmtId="0" fontId="79" fillId="36" borderId="47" xfId="59" applyFont="1" applyFill="1" applyBorder="1" applyAlignment="1">
      <alignment horizontal="center" vertical="center" wrapText="1"/>
      <protection/>
    </xf>
    <xf numFmtId="0" fontId="38" fillId="36" borderId="46" xfId="67" applyFont="1" applyFill="1" applyBorder="1" applyAlignment="1">
      <alignment horizontal="center" vertical="center" wrapText="1"/>
      <protection/>
    </xf>
    <xf numFmtId="3" fontId="38" fillId="36" borderId="46" xfId="67" applyNumberFormat="1" applyFont="1" applyFill="1" applyBorder="1" applyAlignment="1">
      <alignment horizontal="right"/>
      <protection/>
    </xf>
    <xf numFmtId="3" fontId="38" fillId="36" borderId="50" xfId="67" applyNumberFormat="1" applyFont="1" applyFill="1" applyBorder="1" applyAlignment="1">
      <alignment horizontal="center"/>
      <protection/>
    </xf>
    <xf numFmtId="0" fontId="38" fillId="36" borderId="48" xfId="67" applyFont="1" applyFill="1" applyBorder="1" applyAlignment="1">
      <alignment horizontal="center" vertical="center" wrapText="1"/>
      <protection/>
    </xf>
    <xf numFmtId="3" fontId="38" fillId="36" borderId="48" xfId="67" applyNumberFormat="1" applyFont="1" applyFill="1" applyBorder="1" applyAlignment="1">
      <alignment horizontal="right"/>
      <protection/>
    </xf>
    <xf numFmtId="3" fontId="38" fillId="36" borderId="49" xfId="67" applyNumberFormat="1" applyFont="1" applyFill="1" applyBorder="1" applyAlignment="1">
      <alignment horizontal="center"/>
      <protection/>
    </xf>
    <xf numFmtId="0" fontId="70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7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6" borderId="45" xfId="59" applyNumberFormat="1" applyFont="1" applyFill="1" applyBorder="1" applyAlignment="1">
      <alignment horizontal="center" vertical="center"/>
      <protection/>
    </xf>
    <xf numFmtId="49" fontId="38" fillId="36" borderId="46" xfId="59" applyNumberFormat="1" applyFont="1" applyFill="1" applyBorder="1" applyAlignment="1">
      <alignment horizontal="center" vertical="center"/>
      <protection/>
    </xf>
    <xf numFmtId="0" fontId="45" fillId="36" borderId="51" xfId="60" applyFont="1" applyFill="1" applyBorder="1" applyAlignment="1">
      <alignment horizontal="left" vertical="center" wrapText="1"/>
      <protection/>
    </xf>
    <xf numFmtId="3" fontId="38" fillId="36" borderId="46" xfId="67" applyNumberFormat="1" applyFont="1" applyFill="1" applyBorder="1" applyAlignment="1">
      <alignment horizontal="right" vertical="center"/>
      <protection/>
    </xf>
    <xf numFmtId="3" fontId="38" fillId="36" borderId="50" xfId="67" applyNumberFormat="1" applyFont="1" applyFill="1" applyBorder="1" applyAlignment="1">
      <alignment horizontal="center" vertical="center"/>
      <protection/>
    </xf>
    <xf numFmtId="49" fontId="53" fillId="36" borderId="48" xfId="59" applyNumberFormat="1" applyFont="1" applyFill="1" applyBorder="1" applyAlignment="1">
      <alignment horizontal="left" vertical="center" wrapText="1"/>
      <protection/>
    </xf>
    <xf numFmtId="0" fontId="45" fillId="36" borderId="52" xfId="60" applyFont="1" applyFill="1" applyBorder="1" applyAlignment="1">
      <alignment horizontal="left" vertical="center" wrapText="1"/>
      <protection/>
    </xf>
    <xf numFmtId="3" fontId="38" fillId="36" borderId="48" xfId="67" applyNumberFormat="1" applyFont="1" applyFill="1" applyBorder="1" applyAlignment="1">
      <alignment horizontal="right" vertical="center"/>
      <protection/>
    </xf>
    <xf numFmtId="3" fontId="38" fillId="36" borderId="49" xfId="67" applyNumberFormat="1" applyFont="1" applyFill="1" applyBorder="1" applyAlignment="1">
      <alignment horizontal="center" vertical="center"/>
      <protection/>
    </xf>
    <xf numFmtId="0" fontId="3" fillId="0" borderId="53" xfId="55" applyFont="1" applyBorder="1" applyAlignment="1">
      <alignment horizontal="left" vertical="center" wrapText="1"/>
      <protection/>
    </xf>
    <xf numFmtId="206" fontId="3" fillId="0" borderId="40" xfId="67" applyNumberFormat="1" applyFont="1" applyBorder="1" applyAlignment="1">
      <alignment horizontal="center" vertical="center" wrapText="1"/>
      <protection/>
    </xf>
    <xf numFmtId="49" fontId="45" fillId="36" borderId="45" xfId="59" applyNumberFormat="1" applyFont="1" applyFill="1" applyBorder="1" applyAlignment="1">
      <alignment horizontal="center" vertical="center"/>
      <protection/>
    </xf>
    <xf numFmtId="49" fontId="45" fillId="36" borderId="46" xfId="59" applyNumberFormat="1" applyFont="1" applyFill="1" applyBorder="1" applyAlignment="1">
      <alignment horizontal="center" vertical="center"/>
      <protection/>
    </xf>
    <xf numFmtId="0" fontId="45" fillId="36" borderId="46" xfId="60" applyFont="1" applyFill="1" applyBorder="1" applyAlignment="1">
      <alignment horizontal="center" vertical="center" wrapText="1"/>
      <protection/>
    </xf>
    <xf numFmtId="0" fontId="45" fillId="36" borderId="48" xfId="60" applyFont="1" applyFill="1" applyBorder="1" applyAlignment="1">
      <alignment horizontal="center" vertical="center" wrapText="1"/>
      <protection/>
    </xf>
    <xf numFmtId="3" fontId="38" fillId="0" borderId="28" xfId="67" applyNumberFormat="1" applyFont="1" applyFill="1" applyBorder="1" applyAlignment="1">
      <alignment horizontal="right" vertical="center"/>
      <protection/>
    </xf>
    <xf numFmtId="3" fontId="38" fillId="0" borderId="0" xfId="67" applyNumberFormat="1" applyFont="1" applyFill="1" applyBorder="1" applyAlignment="1">
      <alignment horizontal="right" vertical="center"/>
      <protection/>
    </xf>
    <xf numFmtId="3" fontId="46" fillId="0" borderId="28" xfId="67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top" wrapText="1"/>
      <protection/>
    </xf>
    <xf numFmtId="49" fontId="46" fillId="0" borderId="17" xfId="60" applyNumberFormat="1" applyFont="1" applyBorder="1" applyAlignment="1">
      <alignment horizontal="center" vertical="center"/>
      <protection/>
    </xf>
    <xf numFmtId="49" fontId="46" fillId="0" borderId="18" xfId="60" applyNumberFormat="1" applyFont="1" applyBorder="1" applyAlignment="1">
      <alignment horizontal="center" vertical="center"/>
      <protection/>
    </xf>
    <xf numFmtId="0" fontId="46" fillId="0" borderId="18" xfId="60" applyFont="1" applyBorder="1" applyAlignment="1">
      <alignment horizontal="left" vertical="center" wrapText="1"/>
      <protection/>
    </xf>
    <xf numFmtId="0" fontId="46" fillId="0" borderId="18" xfId="60" applyFont="1" applyFill="1" applyBorder="1" applyAlignment="1">
      <alignment horizontal="left" vertical="center" wrapText="1"/>
      <protection/>
    </xf>
    <xf numFmtId="0" fontId="46" fillId="0" borderId="18" xfId="60" applyFont="1" applyBorder="1" applyAlignment="1">
      <alignment horizontal="right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3" fontId="73" fillId="36" borderId="50" xfId="60" applyNumberFormat="1" applyFont="1" applyFill="1" applyBorder="1" applyAlignment="1">
      <alignment horizontal="right" vertical="center"/>
      <protection/>
    </xf>
    <xf numFmtId="3" fontId="46" fillId="36" borderId="49" xfId="60" applyNumberFormat="1" applyFont="1" applyFill="1" applyBorder="1" applyAlignment="1">
      <alignment horizontal="right"/>
      <protection/>
    </xf>
    <xf numFmtId="0" fontId="78" fillId="0" borderId="25" xfId="60" applyFont="1" applyBorder="1" applyAlignment="1">
      <alignment horizontal="right" vertical="center" wrapText="1"/>
      <protection/>
    </xf>
    <xf numFmtId="0" fontId="9" fillId="0" borderId="42" xfId="54" applyFont="1" applyBorder="1" applyAlignment="1">
      <alignment horizontal="center" vertical="center"/>
      <protection/>
    </xf>
    <xf numFmtId="3" fontId="46" fillId="0" borderId="18" xfId="60" applyNumberFormat="1" applyFont="1" applyBorder="1" applyAlignment="1">
      <alignment vertical="center"/>
      <protection/>
    </xf>
    <xf numFmtId="3" fontId="46" fillId="0" borderId="18" xfId="60" applyNumberFormat="1" applyFont="1" applyBorder="1">
      <alignment/>
      <protection/>
    </xf>
    <xf numFmtId="49" fontId="45" fillId="36" borderId="46" xfId="60" applyNumberFormat="1" applyFont="1" applyFill="1" applyBorder="1" applyAlignment="1">
      <alignment horizontal="center" vertical="center"/>
      <protection/>
    </xf>
    <xf numFmtId="0" fontId="45" fillId="36" borderId="46" xfId="60" applyFont="1" applyFill="1" applyBorder="1" applyAlignment="1">
      <alignment horizontal="center" vertical="center" wrapText="1"/>
      <protection/>
    </xf>
    <xf numFmtId="0" fontId="45" fillId="36" borderId="46" xfId="60" applyFont="1" applyFill="1" applyBorder="1" applyAlignment="1">
      <alignment horizontal="left" vertical="center" wrapText="1"/>
      <protection/>
    </xf>
    <xf numFmtId="3" fontId="46" fillId="36" borderId="50" xfId="60" applyNumberFormat="1" applyFont="1" applyFill="1" applyBorder="1" applyAlignment="1">
      <alignment horizontal="right" vertical="center"/>
      <protection/>
    </xf>
    <xf numFmtId="49" fontId="45" fillId="36" borderId="48" xfId="60" applyNumberFormat="1" applyFont="1" applyFill="1" applyBorder="1" applyAlignment="1">
      <alignment horizontal="center" vertical="center"/>
      <protection/>
    </xf>
    <xf numFmtId="0" fontId="79" fillId="36" borderId="48" xfId="59" applyFont="1" applyFill="1" applyBorder="1" applyAlignment="1">
      <alignment horizontal="center" vertical="center" wrapText="1"/>
      <protection/>
    </xf>
    <xf numFmtId="0" fontId="45" fillId="36" borderId="48" xfId="60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9" fillId="0" borderId="25" xfId="54" applyFont="1" applyBorder="1" applyAlignment="1">
      <alignment horizontal="center" vertical="center"/>
      <protection/>
    </xf>
    <xf numFmtId="0" fontId="9" fillId="0" borderId="25" xfId="60" applyFont="1" applyFill="1" applyBorder="1" applyAlignment="1">
      <alignment horizontal="justify" vertical="top" wrapText="1"/>
      <protection/>
    </xf>
    <xf numFmtId="49" fontId="46" fillId="0" borderId="25" xfId="60" applyNumberFormat="1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vertical="center"/>
      <protection/>
    </xf>
    <xf numFmtId="3" fontId="46" fillId="0" borderId="25" xfId="60" applyNumberFormat="1" applyFont="1" applyBorder="1" applyAlignment="1">
      <alignment horizontal="right"/>
      <protection/>
    </xf>
    <xf numFmtId="3" fontId="46" fillId="0" borderId="25" xfId="60" applyNumberFormat="1" applyFont="1" applyFill="1" applyBorder="1" applyAlignment="1">
      <alignment horizontal="right" vertical="center"/>
      <protection/>
    </xf>
    <xf numFmtId="3" fontId="38" fillId="0" borderId="18" xfId="60" applyNumberFormat="1" applyFont="1" applyFill="1" applyBorder="1" applyAlignment="1">
      <alignment horizontal="right" vertical="center"/>
      <protection/>
    </xf>
    <xf numFmtId="3" fontId="38" fillId="36" borderId="46" xfId="60" applyNumberFormat="1" applyFont="1" applyFill="1" applyBorder="1" applyAlignment="1">
      <alignment horizontal="right" vertical="center"/>
      <protection/>
    </xf>
    <xf numFmtId="3" fontId="38" fillId="36" borderId="50" xfId="60" applyNumberFormat="1" applyFont="1" applyFill="1" applyBorder="1" applyAlignment="1">
      <alignment horizontal="right" vertical="center"/>
      <protection/>
    </xf>
    <xf numFmtId="3" fontId="38" fillId="36" borderId="48" xfId="60" applyNumberFormat="1" applyFont="1" applyFill="1" applyBorder="1" applyAlignment="1">
      <alignment horizontal="right" vertical="center"/>
      <protection/>
    </xf>
    <xf numFmtId="3" fontId="38" fillId="36" borderId="49" xfId="60" applyNumberFormat="1" applyFont="1" applyFill="1" applyBorder="1" applyAlignment="1">
      <alignment horizontal="right" vertical="center"/>
      <protection/>
    </xf>
    <xf numFmtId="0" fontId="9" fillId="0" borderId="18" xfId="54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0" fontId="9" fillId="0" borderId="25" xfId="54" applyFont="1" applyFill="1" applyBorder="1" applyAlignment="1">
      <alignment horizontal="center" vertical="center"/>
      <protection/>
    </xf>
    <xf numFmtId="0" fontId="47" fillId="0" borderId="25" xfId="0" applyNumberFormat="1" applyFont="1" applyFill="1" applyBorder="1" applyAlignment="1" applyProtection="1">
      <alignment horizontal="left" vertical="top" wrapText="1"/>
      <protection/>
    </xf>
    <xf numFmtId="0" fontId="21" fillId="36" borderId="30" xfId="60" applyFont="1" applyFill="1" applyBorder="1">
      <alignment/>
      <protection/>
    </xf>
    <xf numFmtId="49" fontId="45" fillId="36" borderId="54" xfId="60" applyNumberFormat="1" applyFont="1" applyFill="1" applyBorder="1" applyAlignment="1">
      <alignment horizontal="center" vertical="center"/>
      <protection/>
    </xf>
    <xf numFmtId="49" fontId="45" fillId="36" borderId="55" xfId="60" applyNumberFormat="1" applyFont="1" applyFill="1" applyBorder="1" applyAlignment="1">
      <alignment horizontal="center" vertical="center"/>
      <protection/>
    </xf>
    <xf numFmtId="0" fontId="45" fillId="36" borderId="55" xfId="60" applyFont="1" applyFill="1" applyBorder="1" applyAlignment="1">
      <alignment horizontal="center" vertical="center" wrapText="1"/>
      <protection/>
    </xf>
    <xf numFmtId="0" fontId="45" fillId="36" borderId="56" xfId="60" applyFont="1" applyFill="1" applyBorder="1" applyAlignment="1">
      <alignment horizontal="center" vertical="center" wrapText="1"/>
      <protection/>
    </xf>
    <xf numFmtId="3" fontId="45" fillId="36" borderId="30" xfId="60" applyNumberFormat="1" applyFont="1" applyFill="1" applyBorder="1" applyAlignment="1">
      <alignment horizontal="right" vertical="center"/>
      <protection/>
    </xf>
    <xf numFmtId="3" fontId="38" fillId="36" borderId="26" xfId="60" applyNumberFormat="1" applyFont="1" applyFill="1" applyBorder="1" applyAlignment="1">
      <alignment horizontal="right" vertical="center"/>
      <protection/>
    </xf>
    <xf numFmtId="3" fontId="46" fillId="0" borderId="0" xfId="59" applyNumberFormat="1" applyFont="1" applyFill="1">
      <alignment/>
      <protection/>
    </xf>
    <xf numFmtId="0" fontId="9" fillId="0" borderId="25" xfId="60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67" applyFont="1" applyBorder="1" applyAlignment="1">
      <alignment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7" fillId="0" borderId="10" xfId="0" applyNumberFormat="1" applyFont="1" applyFill="1" applyBorder="1" applyAlignment="1" applyProtection="1">
      <alignment vertical="top" wrapText="1"/>
      <protection/>
    </xf>
    <xf numFmtId="49" fontId="46" fillId="0" borderId="25" xfId="59" applyNumberFormat="1" applyFont="1" applyBorder="1" applyAlignment="1">
      <alignment vertical="center"/>
      <protection/>
    </xf>
    <xf numFmtId="49" fontId="46" fillId="0" borderId="25" xfId="59" applyNumberFormat="1" applyFont="1" applyBorder="1" applyAlignment="1">
      <alignment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0" fontId="67" fillId="0" borderId="10" xfId="33" applyFont="1" applyBorder="1" applyAlignment="1">
      <alignment horizontal="center"/>
      <protection/>
    </xf>
    <xf numFmtId="49" fontId="30" fillId="0" borderId="10" xfId="59" applyNumberFormat="1" applyFont="1" applyBorder="1" applyAlignment="1">
      <alignment horizontal="left" vertical="center" wrapText="1"/>
      <protection/>
    </xf>
    <xf numFmtId="0" fontId="46" fillId="0" borderId="0" xfId="59" applyFont="1" applyAlignment="1">
      <alignment horizontal="left" vertical="top" wrapText="1"/>
      <protection/>
    </xf>
    <xf numFmtId="180" fontId="46" fillId="0" borderId="0" xfId="60" applyNumberFormat="1" applyFont="1" applyFill="1" applyProtection="1">
      <alignment/>
      <protection locked="0"/>
    </xf>
    <xf numFmtId="0" fontId="46" fillId="0" borderId="0" xfId="60" applyFont="1" applyAlignment="1" applyProtection="1">
      <alignment horizontal="left" wrapText="1"/>
      <protection locked="0"/>
    </xf>
    <xf numFmtId="0" fontId="9" fillId="0" borderId="43" xfId="54" applyFont="1" applyBorder="1" applyAlignment="1">
      <alignment horizontal="center" vertical="center"/>
      <protection/>
    </xf>
    <xf numFmtId="49" fontId="9" fillId="0" borderId="40" xfId="54" applyNumberFormat="1" applyFont="1" applyBorder="1" applyAlignment="1">
      <alignment horizontal="center" vertical="center"/>
      <protection/>
    </xf>
    <xf numFmtId="0" fontId="9" fillId="0" borderId="40" xfId="60" applyFont="1" applyFill="1" applyBorder="1" applyAlignment="1">
      <alignment horizontal="left" vertical="center" wrapText="1"/>
      <protection/>
    </xf>
    <xf numFmtId="0" fontId="9" fillId="0" borderId="40" xfId="60" applyFont="1" applyFill="1" applyBorder="1" applyAlignment="1">
      <alignment vertical="center"/>
      <protection/>
    </xf>
    <xf numFmtId="49" fontId="46" fillId="0" borderId="10" xfId="67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horizontal="left" vertical="center" wrapText="1"/>
      <protection/>
    </xf>
    <xf numFmtId="3" fontId="46" fillId="0" borderId="29" xfId="60" applyNumberFormat="1" applyFont="1" applyFill="1" applyBorder="1" applyAlignment="1">
      <alignment horizontal="right" vertical="center"/>
      <protection/>
    </xf>
    <xf numFmtId="3" fontId="67" fillId="0" borderId="17" xfId="60" applyNumberFormat="1" applyFont="1" applyBorder="1" applyAlignment="1">
      <alignment horizontal="center"/>
      <protection/>
    </xf>
    <xf numFmtId="3" fontId="9" fillId="0" borderId="0" xfId="60" applyNumberFormat="1" applyFont="1" applyAlignment="1">
      <alignment horizontal="right"/>
      <protection/>
    </xf>
    <xf numFmtId="0" fontId="3" fillId="0" borderId="25" xfId="59" applyFont="1" applyBorder="1" applyAlignment="1">
      <alignment vertical="center" wrapText="1"/>
      <protection/>
    </xf>
    <xf numFmtId="0" fontId="46" fillId="0" borderId="25" xfId="60" applyFont="1" applyBorder="1" applyAlignment="1">
      <alignment horizontal="center" vertical="center" wrapText="1"/>
      <protection/>
    </xf>
    <xf numFmtId="49" fontId="46" fillId="0" borderId="10" xfId="59" applyNumberFormat="1" applyFont="1" applyFill="1" applyBorder="1" applyAlignment="1">
      <alignment horizontal="center" vertical="center"/>
      <protection/>
    </xf>
    <xf numFmtId="0" fontId="84" fillId="0" borderId="10" xfId="59" applyFont="1" applyFill="1" applyBorder="1" applyAlignment="1">
      <alignment horizontal="left" vertical="center" wrapText="1"/>
      <protection/>
    </xf>
    <xf numFmtId="3" fontId="49" fillId="0" borderId="10" xfId="59" applyNumberFormat="1" applyFont="1" applyFill="1" applyBorder="1" applyAlignment="1" applyProtection="1">
      <alignment horizontal="right" vertical="center"/>
      <protection locked="0"/>
    </xf>
    <xf numFmtId="0" fontId="64" fillId="0" borderId="57" xfId="33" applyFont="1" applyBorder="1" applyAlignment="1">
      <alignment horizontal="center"/>
      <protection/>
    </xf>
    <xf numFmtId="0" fontId="64" fillId="0" borderId="13" xfId="33" applyFont="1" applyBorder="1" applyAlignment="1">
      <alignment horizontal="center"/>
      <protection/>
    </xf>
    <xf numFmtId="0" fontId="64" fillId="0" borderId="14" xfId="33" applyFont="1" applyBorder="1" applyAlignment="1">
      <alignment horizontal="center"/>
      <protection/>
    </xf>
    <xf numFmtId="0" fontId="3" fillId="0" borderId="0" xfId="33" applyFont="1" applyBorder="1" applyAlignment="1">
      <alignment wrapText="1"/>
      <protection/>
    </xf>
    <xf numFmtId="0" fontId="60" fillId="0" borderId="58" xfId="33" applyFont="1" applyBorder="1" applyAlignment="1">
      <alignment horizontal="center" wrapText="1"/>
      <protection/>
    </xf>
    <xf numFmtId="0" fontId="3" fillId="0" borderId="10" xfId="33" applyFont="1" applyBorder="1" applyAlignment="1">
      <alignment wrapText="1"/>
      <protection/>
    </xf>
    <xf numFmtId="3" fontId="60" fillId="0" borderId="58" xfId="33" applyNumberFormat="1" applyFont="1" applyBorder="1" applyAlignment="1">
      <alignment horizontal="center" wrapText="1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9" fillId="0" borderId="43" xfId="60" applyFont="1" applyFill="1" applyBorder="1" applyAlignment="1">
      <alignment vertical="center"/>
      <protection/>
    </xf>
    <xf numFmtId="3" fontId="46" fillId="0" borderId="53" xfId="60" applyNumberFormat="1" applyFont="1" applyFill="1" applyBorder="1" applyAlignment="1">
      <alignment horizontal="right" vertical="center"/>
      <protection/>
    </xf>
    <xf numFmtId="49" fontId="30" fillId="36" borderId="10" xfId="59" applyNumberFormat="1" applyFont="1" applyFill="1" applyBorder="1" applyAlignment="1">
      <alignment horizontal="center"/>
      <protection/>
    </xf>
    <xf numFmtId="49" fontId="30" fillId="0" borderId="10" xfId="59" applyNumberFormat="1" applyFont="1" applyBorder="1" applyAlignment="1">
      <alignment horizontal="left" wrapText="1"/>
      <protection/>
    </xf>
    <xf numFmtId="49" fontId="45" fillId="36" borderId="10" xfId="59" applyNumberFormat="1" applyFont="1" applyFill="1" applyBorder="1" applyAlignment="1">
      <alignment horizontal="left" wrapText="1"/>
      <protection/>
    </xf>
    <xf numFmtId="0" fontId="70" fillId="36" borderId="10" xfId="67" applyFont="1" applyFill="1" applyBorder="1" applyAlignment="1">
      <alignment wrapText="1"/>
      <protection/>
    </xf>
    <xf numFmtId="206" fontId="3" fillId="36" borderId="10" xfId="67" applyNumberFormat="1" applyFont="1" applyFill="1" applyBorder="1" applyAlignment="1">
      <alignment horizontal="center" vertical="center" wrapText="1"/>
      <protection/>
    </xf>
    <xf numFmtId="206" fontId="13" fillId="36" borderId="10" xfId="67" applyNumberFormat="1" applyFont="1" applyFill="1" applyBorder="1" applyAlignment="1">
      <alignment horizontal="center" vertical="center" wrapText="1"/>
      <protection/>
    </xf>
    <xf numFmtId="0" fontId="70" fillId="0" borderId="10" xfId="67" applyFont="1" applyBorder="1" applyAlignment="1">
      <alignment wrapText="1"/>
      <protection/>
    </xf>
    <xf numFmtId="206" fontId="13" fillId="0" borderId="10" xfId="67" applyNumberFormat="1" applyFont="1" applyBorder="1" applyAlignment="1">
      <alignment horizontal="center" vertical="center" wrapText="1"/>
      <protection/>
    </xf>
    <xf numFmtId="206" fontId="6" fillId="36" borderId="10" xfId="67" applyNumberFormat="1" applyFont="1" applyFill="1" applyBorder="1" applyAlignment="1">
      <alignment horizontal="center" vertical="center" wrapText="1"/>
      <protection/>
    </xf>
    <xf numFmtId="206" fontId="11" fillId="36" borderId="10" xfId="67" applyNumberFormat="1" applyFont="1" applyFill="1" applyBorder="1" applyAlignment="1">
      <alignment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39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vertical="center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wrapText="1"/>
      <protection/>
    </xf>
    <xf numFmtId="0" fontId="30" fillId="0" borderId="0" xfId="58" applyFont="1" applyAlignment="1" applyProtection="1">
      <alignment wrapText="1"/>
      <protection locked="0"/>
    </xf>
    <xf numFmtId="0" fontId="32" fillId="33" borderId="10" xfId="56" applyFont="1" applyFill="1" applyBorder="1" applyAlignment="1">
      <alignment horizontal="center" vertical="center" wrapText="1"/>
      <protection/>
    </xf>
    <xf numFmtId="49" fontId="37" fillId="0" borderId="25" xfId="59" applyNumberFormat="1" applyFont="1" applyBorder="1" applyAlignment="1" applyProtection="1">
      <alignment horizontal="center" vertical="center" wrapText="1"/>
      <protection locked="0"/>
    </xf>
    <xf numFmtId="49" fontId="37" fillId="0" borderId="40" xfId="59" applyNumberFormat="1" applyFont="1" applyBorder="1" applyAlignment="1" applyProtection="1">
      <alignment horizontal="center" vertical="center" wrapText="1"/>
      <protection locked="0"/>
    </xf>
    <xf numFmtId="49" fontId="37" fillId="0" borderId="18" xfId="59" applyNumberFormat="1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Fill="1" applyAlignment="1" applyProtection="1">
      <alignment horizontal="left" vertical="top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0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0" fontId="6" fillId="0" borderId="0" xfId="60" applyFont="1" applyAlignment="1">
      <alignment horizontal="left" vertical="center" wrapText="1"/>
      <protection/>
    </xf>
    <xf numFmtId="0" fontId="60" fillId="0" borderId="0" xfId="60" applyFont="1" applyAlignment="1">
      <alignment horizontal="center" wrapText="1"/>
      <protection/>
    </xf>
    <xf numFmtId="0" fontId="7" fillId="0" borderId="40" xfId="60" applyFont="1" applyFill="1" applyBorder="1" applyAlignment="1">
      <alignment horizontal="center" vertical="center" wrapText="1"/>
      <protection/>
    </xf>
    <xf numFmtId="0" fontId="7" fillId="0" borderId="59" xfId="60" applyFont="1" applyFill="1" applyBorder="1" applyAlignment="1">
      <alignment horizontal="center" vertical="center" wrapText="1"/>
      <protection/>
    </xf>
    <xf numFmtId="0" fontId="7" fillId="0" borderId="39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wrapText="1"/>
      <protection/>
    </xf>
    <xf numFmtId="0" fontId="7" fillId="0" borderId="12" xfId="60" applyFont="1" applyFill="1" applyBorder="1" applyAlignment="1">
      <alignment horizontal="center" wrapText="1"/>
      <protection/>
    </xf>
    <xf numFmtId="0" fontId="7" fillId="0" borderId="39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64" fillId="0" borderId="55" xfId="33" applyFont="1" applyBorder="1" applyAlignment="1">
      <alignment horizontal="center"/>
      <protection/>
    </xf>
    <xf numFmtId="0" fontId="64" fillId="0" borderId="38" xfId="33" applyFont="1" applyBorder="1" applyAlignment="1">
      <alignment horizontal="center"/>
      <protection/>
    </xf>
    <xf numFmtId="0" fontId="64" fillId="0" borderId="60" xfId="33" applyFont="1" applyBorder="1" applyAlignment="1">
      <alignment horizontal="center"/>
      <protection/>
    </xf>
    <xf numFmtId="0" fontId="64" fillId="0" borderId="61" xfId="33" applyFont="1" applyBorder="1" applyAlignment="1">
      <alignment horizontal="center"/>
      <protection/>
    </xf>
    <xf numFmtId="0" fontId="64" fillId="0" borderId="62" xfId="33" applyFont="1" applyBorder="1" applyAlignment="1">
      <alignment horizontal="center"/>
      <protection/>
    </xf>
    <xf numFmtId="0" fontId="64" fillId="0" borderId="63" xfId="33" applyFont="1" applyBorder="1" applyAlignment="1">
      <alignment horizontal="center"/>
      <protection/>
    </xf>
    <xf numFmtId="0" fontId="41" fillId="0" borderId="64" xfId="60" applyFont="1" applyFill="1" applyBorder="1" applyAlignment="1">
      <alignment horizontal="center" vertical="center" wrapText="1"/>
      <protection/>
    </xf>
    <xf numFmtId="0" fontId="41" fillId="0" borderId="65" xfId="60" applyFont="1" applyFill="1" applyBorder="1" applyAlignment="1">
      <alignment horizontal="center" vertical="center" wrapText="1"/>
      <protection/>
    </xf>
    <xf numFmtId="0" fontId="7" fillId="0" borderId="43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1" fontId="1" fillId="0" borderId="11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1" fontId="1" fillId="0" borderId="12" xfId="60" applyNumberFormat="1" applyFont="1" applyBorder="1" applyAlignment="1">
      <alignment horizontal="center"/>
      <protection/>
    </xf>
    <xf numFmtId="1" fontId="1" fillId="0" borderId="61" xfId="60" applyNumberFormat="1" applyFont="1" applyBorder="1" applyAlignment="1">
      <alignment horizontal="center"/>
      <protection/>
    </xf>
    <xf numFmtId="1" fontId="1" fillId="0" borderId="62" xfId="60" applyNumberFormat="1" applyFont="1" applyBorder="1" applyAlignment="1">
      <alignment horizontal="center"/>
      <protection/>
    </xf>
    <xf numFmtId="1" fontId="1" fillId="0" borderId="63" xfId="60" applyNumberFormat="1" applyFont="1" applyBorder="1" applyAlignment="1">
      <alignment horizontal="center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66" xfId="60" applyFont="1" applyFill="1" applyBorder="1" applyAlignment="1">
      <alignment horizontal="center" vertical="center" wrapText="1"/>
      <protection/>
    </xf>
    <xf numFmtId="0" fontId="7" fillId="0" borderId="67" xfId="60" applyFont="1" applyFill="1" applyBorder="1" applyAlignment="1">
      <alignment horizontal="center" vertical="center" wrapText="1"/>
      <protection/>
    </xf>
    <xf numFmtId="0" fontId="20" fillId="0" borderId="31" xfId="60" applyFont="1" applyBorder="1" applyAlignment="1">
      <alignment horizontal="center" vertical="center" wrapText="1"/>
      <protection/>
    </xf>
    <xf numFmtId="0" fontId="20" fillId="0" borderId="68" xfId="60" applyFont="1" applyBorder="1" applyAlignment="1">
      <alignment horizontal="center" vertical="center" wrapText="1"/>
      <protection/>
    </xf>
    <xf numFmtId="0" fontId="20" fillId="0" borderId="69" xfId="60" applyFont="1" applyBorder="1" applyAlignment="1">
      <alignment horizontal="center" vertical="center" wrapText="1"/>
      <protection/>
    </xf>
    <xf numFmtId="0" fontId="20" fillId="0" borderId="37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7" xfId="60" applyFont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14" xfId="60" applyFont="1" applyBorder="1" applyAlignment="1">
      <alignment horizontal="center" vertical="center" wrapText="1"/>
      <protection/>
    </xf>
    <xf numFmtId="0" fontId="20" fillId="0" borderId="51" xfId="60" applyFont="1" applyFill="1" applyBorder="1" applyAlignment="1">
      <alignment horizontal="center" vertical="center" wrapText="1"/>
      <protection/>
    </xf>
    <xf numFmtId="0" fontId="20" fillId="0" borderId="53" xfId="60" applyFont="1" applyFill="1" applyBorder="1" applyAlignment="1">
      <alignment horizontal="center" vertical="center" wrapText="1"/>
      <protection/>
    </xf>
    <xf numFmtId="0" fontId="20" fillId="0" borderId="67" xfId="60" applyFont="1" applyFill="1" applyBorder="1" applyAlignment="1">
      <alignment horizontal="center" vertical="center" wrapText="1"/>
      <protection/>
    </xf>
    <xf numFmtId="0" fontId="7" fillId="0" borderId="70" xfId="60" applyFont="1" applyFill="1" applyBorder="1" applyAlignment="1">
      <alignment horizontal="center" vertical="center" wrapText="1"/>
      <protection/>
    </xf>
    <xf numFmtId="0" fontId="7" fillId="0" borderId="28" xfId="60" applyFont="1" applyFill="1" applyBorder="1" applyAlignment="1">
      <alignment horizontal="center" vertical="center" wrapText="1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6" fillId="36" borderId="10" xfId="55" applyFont="1" applyFill="1" applyBorder="1" applyAlignment="1">
      <alignment horizontal="center" vertical="center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27" xfId="60" applyFont="1" applyBorder="1" applyAlignment="1">
      <alignment horizontal="center" vertical="center" wrapText="1"/>
      <protection/>
    </xf>
    <xf numFmtId="0" fontId="20" fillId="0" borderId="41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71" xfId="60" applyFont="1" applyBorder="1" applyAlignment="1">
      <alignment horizontal="center" vertical="center" wrapText="1"/>
      <protection/>
    </xf>
    <xf numFmtId="49" fontId="37" fillId="0" borderId="27" xfId="60" applyNumberFormat="1" applyFont="1" applyBorder="1" applyAlignment="1" applyProtection="1">
      <alignment horizontal="center" vertical="center" wrapText="1"/>
      <protection locked="0"/>
    </xf>
    <xf numFmtId="49" fontId="37" fillId="0" borderId="41" xfId="60" applyNumberFormat="1" applyFont="1" applyBorder="1" applyAlignment="1" applyProtection="1">
      <alignment horizontal="center" vertical="center" wrapText="1"/>
      <protection locked="0"/>
    </xf>
    <xf numFmtId="0" fontId="37" fillId="0" borderId="27" xfId="60" applyFont="1" applyBorder="1" applyAlignment="1" applyProtection="1">
      <alignment horizontal="center" vertical="center" wrapText="1"/>
      <protection locked="0"/>
    </xf>
    <xf numFmtId="0" fontId="37" fillId="0" borderId="41" xfId="60" applyFont="1" applyBorder="1" applyAlignment="1" applyProtection="1">
      <alignment horizontal="center" vertical="center" wrapText="1"/>
      <protection locked="0"/>
    </xf>
    <xf numFmtId="49" fontId="70" fillId="0" borderId="25" xfId="54" applyNumberFormat="1" applyFont="1" applyBorder="1" applyAlignment="1">
      <alignment horizontal="center" vertical="center"/>
      <protection/>
    </xf>
    <xf numFmtId="49" fontId="70" fillId="0" borderId="18" xfId="54" applyNumberFormat="1" applyFont="1" applyBorder="1" applyAlignment="1">
      <alignment horizontal="center" vertical="center"/>
      <protection/>
    </xf>
    <xf numFmtId="0" fontId="7" fillId="0" borderId="0" xfId="55" applyFont="1" applyAlignment="1">
      <alignment horizontal="left" wrapText="1"/>
      <protection/>
    </xf>
    <xf numFmtId="49" fontId="37" fillId="0" borderId="32" xfId="67" applyNumberFormat="1" applyFont="1" applyBorder="1" applyAlignment="1" applyProtection="1">
      <alignment horizontal="center" vertical="center" wrapText="1"/>
      <protection locked="0"/>
    </xf>
    <xf numFmtId="49" fontId="37" fillId="0" borderId="64" xfId="67" applyNumberFormat="1" applyFont="1" applyBorder="1" applyAlignment="1" applyProtection="1">
      <alignment horizontal="center" vertical="center" wrapText="1"/>
      <protection locked="0"/>
    </xf>
    <xf numFmtId="49" fontId="70" fillId="0" borderId="40" xfId="54" applyNumberFormat="1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center" vertical="center" wrapText="1"/>
      <protection/>
    </xf>
    <xf numFmtId="0" fontId="3" fillId="0" borderId="40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49" fontId="37" fillId="0" borderId="72" xfId="67" applyNumberFormat="1" applyFont="1" applyBorder="1" applyAlignment="1" applyProtection="1">
      <alignment horizontal="center" vertical="center" wrapText="1"/>
      <protection locked="0"/>
    </xf>
    <xf numFmtId="49" fontId="37" fillId="0" borderId="59" xfId="67" applyNumberFormat="1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5"/>
  <sheetViews>
    <sheetView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12.14062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593" t="s">
        <v>497</v>
      </c>
      <c r="F2" s="593"/>
      <c r="G2" s="593"/>
    </row>
    <row r="3" spans="5:7" ht="18.75" customHeight="1">
      <c r="E3" s="593"/>
      <c r="F3" s="593"/>
      <c r="G3" s="593"/>
    </row>
    <row r="4" spans="5:7" ht="61.5" customHeight="1">
      <c r="E4" s="593"/>
      <c r="F4" s="593"/>
      <c r="G4" s="593"/>
    </row>
    <row r="5" spans="1:6" ht="60" customHeight="1">
      <c r="A5" s="603" t="s">
        <v>484</v>
      </c>
      <c r="B5" s="603"/>
      <c r="C5" s="603"/>
      <c r="D5" s="603"/>
      <c r="E5" s="603"/>
      <c r="F5" s="603"/>
    </row>
    <row r="6" spans="2:6" ht="18">
      <c r="B6" s="37"/>
      <c r="C6" s="37"/>
      <c r="F6" s="33"/>
    </row>
    <row r="7" spans="1:6" s="5" customFormat="1" ht="20.25" customHeight="1">
      <c r="A7" s="594" t="s">
        <v>317</v>
      </c>
      <c r="B7" s="596" t="s">
        <v>360</v>
      </c>
      <c r="C7" s="596" t="s">
        <v>361</v>
      </c>
      <c r="D7" s="598" t="s">
        <v>282</v>
      </c>
      <c r="E7" s="600" t="s">
        <v>283</v>
      </c>
      <c r="F7" s="601"/>
    </row>
    <row r="8" spans="1:6" s="5" customFormat="1" ht="51.75" customHeight="1">
      <c r="A8" s="595"/>
      <c r="B8" s="597"/>
      <c r="C8" s="602"/>
      <c r="D8" s="599"/>
      <c r="E8" s="34" t="s">
        <v>284</v>
      </c>
      <c r="F8" s="35" t="s">
        <v>303</v>
      </c>
    </row>
    <row r="9" spans="1:6" s="19" customFormat="1" ht="22.5" customHeight="1">
      <c r="A9" s="18">
        <v>1</v>
      </c>
      <c r="B9" s="38">
        <v>2</v>
      </c>
      <c r="C9" s="38" t="s">
        <v>362</v>
      </c>
      <c r="D9" s="18" t="s">
        <v>363</v>
      </c>
      <c r="E9" s="18" t="s">
        <v>364</v>
      </c>
      <c r="F9" s="18" t="s">
        <v>365</v>
      </c>
    </row>
    <row r="10" spans="1:6" s="24" customFormat="1" ht="18" customHeight="1">
      <c r="A10" s="20">
        <v>10000000</v>
      </c>
      <c r="B10" s="39" t="s">
        <v>285</v>
      </c>
      <c r="C10" s="297">
        <f>D10+E10</f>
        <v>34111500</v>
      </c>
      <c r="D10" s="298">
        <f>D11+D20+D23+D24+D42</f>
        <v>34085100</v>
      </c>
      <c r="E10" s="298">
        <f>E11+E20+E23+E24+E42</f>
        <v>26400</v>
      </c>
      <c r="F10" s="281"/>
    </row>
    <row r="11" spans="1:6" s="5" customFormat="1" ht="31.5">
      <c r="A11" s="11">
        <v>11000000</v>
      </c>
      <c r="B11" s="16" t="s">
        <v>286</v>
      </c>
      <c r="C11" s="293">
        <f aca="true" t="shared" si="0" ref="C11:C93">D11+E11</f>
        <v>23370700</v>
      </c>
      <c r="D11" s="294">
        <f>SUM(D12,D18)</f>
        <v>23370700</v>
      </c>
      <c r="E11" s="283"/>
      <c r="F11" s="283"/>
    </row>
    <row r="12" spans="1:6" ht="15.75">
      <c r="A12" s="11">
        <v>11010000</v>
      </c>
      <c r="B12" s="16" t="s">
        <v>325</v>
      </c>
      <c r="C12" s="293">
        <f t="shared" si="0"/>
        <v>23144700</v>
      </c>
      <c r="D12" s="294">
        <f>SUM(D13,D14,D15,D16,D17)</f>
        <v>23144700</v>
      </c>
      <c r="E12" s="283"/>
      <c r="F12" s="283"/>
    </row>
    <row r="13" spans="1:6" ht="47.25">
      <c r="A13" s="10">
        <v>11010100</v>
      </c>
      <c r="B13" s="42" t="s">
        <v>377</v>
      </c>
      <c r="C13" s="293">
        <f t="shared" si="0"/>
        <v>21752000</v>
      </c>
      <c r="D13" s="291">
        <v>21752000</v>
      </c>
      <c r="E13" s="292"/>
      <c r="F13" s="285"/>
    </row>
    <row r="14" spans="1:6" ht="61.5" customHeight="1">
      <c r="A14" s="7">
        <v>11010200</v>
      </c>
      <c r="B14" s="56" t="s">
        <v>380</v>
      </c>
      <c r="C14" s="293">
        <f t="shared" si="0"/>
        <v>1320000</v>
      </c>
      <c r="D14" s="291">
        <v>1320000</v>
      </c>
      <c r="E14" s="285"/>
      <c r="F14" s="285"/>
    </row>
    <row r="15" spans="1:6" ht="47.25">
      <c r="A15" s="10">
        <v>11010400</v>
      </c>
      <c r="B15" s="57" t="s">
        <v>367</v>
      </c>
      <c r="C15" s="293">
        <f t="shared" si="0"/>
        <v>20000</v>
      </c>
      <c r="D15" s="289">
        <v>20000</v>
      </c>
      <c r="E15" s="290"/>
      <c r="F15" s="285"/>
    </row>
    <row r="16" spans="1:6" ht="31.5">
      <c r="A16" s="7">
        <v>11010500</v>
      </c>
      <c r="B16" s="58" t="s">
        <v>381</v>
      </c>
      <c r="C16" s="293">
        <f t="shared" si="0"/>
        <v>50000</v>
      </c>
      <c r="D16" s="291">
        <v>50000</v>
      </c>
      <c r="E16" s="292"/>
      <c r="F16" s="285"/>
    </row>
    <row r="17" spans="1:7" ht="63">
      <c r="A17" s="10">
        <v>11010900</v>
      </c>
      <c r="B17" s="57" t="s">
        <v>382</v>
      </c>
      <c r="C17" s="293">
        <f t="shared" si="0"/>
        <v>2700</v>
      </c>
      <c r="D17" s="289">
        <v>2700</v>
      </c>
      <c r="E17" s="289"/>
      <c r="F17" s="289"/>
      <c r="G17" s="52"/>
    </row>
    <row r="18" spans="1:6" ht="18" customHeight="1">
      <c r="A18" s="22">
        <v>11020000</v>
      </c>
      <c r="B18" s="23" t="s">
        <v>287</v>
      </c>
      <c r="C18" s="293">
        <f t="shared" si="0"/>
        <v>226000</v>
      </c>
      <c r="D18" s="294">
        <f>D19</f>
        <v>226000</v>
      </c>
      <c r="E18" s="283"/>
      <c r="F18" s="283"/>
    </row>
    <row r="19" spans="1:6" s="6" customFormat="1" ht="31.5">
      <c r="A19" s="7">
        <v>11020200</v>
      </c>
      <c r="B19" s="4" t="s">
        <v>327</v>
      </c>
      <c r="C19" s="293">
        <f t="shared" si="0"/>
        <v>226000</v>
      </c>
      <c r="D19" s="291">
        <v>226000</v>
      </c>
      <c r="E19" s="284"/>
      <c r="F19" s="284"/>
    </row>
    <row r="20" spans="1:6" s="5" customFormat="1" ht="31.5">
      <c r="A20" s="11">
        <v>13000000</v>
      </c>
      <c r="B20" s="16" t="s">
        <v>376</v>
      </c>
      <c r="C20" s="293">
        <f t="shared" si="0"/>
        <v>2000</v>
      </c>
      <c r="D20" s="294">
        <f>SUM(D21:D22)</f>
        <v>2000</v>
      </c>
      <c r="E20" s="283"/>
      <c r="F20" s="283"/>
    </row>
    <row r="21" spans="1:6" s="5" customFormat="1" ht="15.75">
      <c r="A21" s="9">
        <v>13010200</v>
      </c>
      <c r="B21" s="42" t="s">
        <v>341</v>
      </c>
      <c r="C21" s="293">
        <f t="shared" si="0"/>
        <v>2000</v>
      </c>
      <c r="D21" s="291">
        <v>2000</v>
      </c>
      <c r="E21" s="283"/>
      <c r="F21" s="283"/>
    </row>
    <row r="22" spans="1:6" s="6" customFormat="1" ht="31.5">
      <c r="A22" s="7">
        <v>13030200</v>
      </c>
      <c r="B22" s="4" t="s">
        <v>358</v>
      </c>
      <c r="C22" s="295">
        <v>0</v>
      </c>
      <c r="D22" s="289">
        <v>0</v>
      </c>
      <c r="E22" s="284"/>
      <c r="F22" s="284"/>
    </row>
    <row r="23" spans="1:6" s="46" customFormat="1" ht="31.5">
      <c r="A23" s="22">
        <v>14040000</v>
      </c>
      <c r="B23" s="23" t="s">
        <v>356</v>
      </c>
      <c r="C23" s="293">
        <f t="shared" si="0"/>
        <v>2910000</v>
      </c>
      <c r="D23" s="294">
        <v>2910000</v>
      </c>
      <c r="E23" s="296"/>
      <c r="F23" s="286"/>
    </row>
    <row r="24" spans="1:6" ht="18" customHeight="1">
      <c r="A24" s="11">
        <v>18000000</v>
      </c>
      <c r="B24" s="16" t="s">
        <v>352</v>
      </c>
      <c r="C24" s="293">
        <f t="shared" si="0"/>
        <v>7802400</v>
      </c>
      <c r="D24" s="294">
        <f>D25+D35+D38</f>
        <v>7802400</v>
      </c>
      <c r="E24" s="283"/>
      <c r="F24" s="283"/>
    </row>
    <row r="25" spans="1:6" ht="18" customHeight="1">
      <c r="A25" s="9">
        <v>18010000</v>
      </c>
      <c r="B25" s="21" t="s">
        <v>353</v>
      </c>
      <c r="C25" s="300">
        <f t="shared" si="0"/>
        <v>3789400</v>
      </c>
      <c r="D25" s="290">
        <f>D26+D27+D28+D29+D30+D31+D32+D33+D34</f>
        <v>3789400</v>
      </c>
      <c r="E25" s="284"/>
      <c r="F25" s="284"/>
    </row>
    <row r="26" spans="1:6" ht="45.75" customHeight="1">
      <c r="A26" s="10">
        <v>18010100</v>
      </c>
      <c r="B26" s="42" t="s">
        <v>366</v>
      </c>
      <c r="C26" s="295">
        <f t="shared" si="0"/>
        <v>1000</v>
      </c>
      <c r="D26" s="289">
        <v>1000</v>
      </c>
      <c r="E26" s="284"/>
      <c r="F26" s="284"/>
    </row>
    <row r="27" spans="1:6" ht="47.25">
      <c r="A27" s="10">
        <v>18010200</v>
      </c>
      <c r="B27" s="42" t="s">
        <v>354</v>
      </c>
      <c r="C27" s="295">
        <f t="shared" si="0"/>
        <v>1700</v>
      </c>
      <c r="D27" s="289">
        <v>1700</v>
      </c>
      <c r="E27" s="289"/>
      <c r="F27" s="284"/>
    </row>
    <row r="28" spans="1:6" ht="47.25">
      <c r="A28" s="10">
        <v>18010300</v>
      </c>
      <c r="B28" s="42" t="s">
        <v>383</v>
      </c>
      <c r="C28" s="295">
        <f t="shared" si="0"/>
        <v>2000</v>
      </c>
      <c r="D28" s="289">
        <v>2000</v>
      </c>
      <c r="E28" s="289"/>
      <c r="F28" s="284"/>
    </row>
    <row r="29" spans="1:6" ht="47.25">
      <c r="A29" s="10">
        <v>18010400</v>
      </c>
      <c r="B29" s="42" t="s">
        <v>357</v>
      </c>
      <c r="C29" s="295">
        <v>235900</v>
      </c>
      <c r="D29" s="289">
        <v>235900</v>
      </c>
      <c r="E29" s="289" t="s">
        <v>385</v>
      </c>
      <c r="F29" s="284"/>
    </row>
    <row r="30" spans="1:6" s="45" customFormat="1" ht="15.75">
      <c r="A30" s="10">
        <v>18010500</v>
      </c>
      <c r="B30" s="42" t="s">
        <v>318</v>
      </c>
      <c r="C30" s="288">
        <f t="shared" si="0"/>
        <v>1275500</v>
      </c>
      <c r="D30" s="289">
        <v>1275500</v>
      </c>
      <c r="E30" s="289"/>
      <c r="F30" s="289"/>
    </row>
    <row r="31" spans="1:6" s="45" customFormat="1" ht="15.75">
      <c r="A31" s="10">
        <v>18010600</v>
      </c>
      <c r="B31" s="42" t="s">
        <v>319</v>
      </c>
      <c r="C31" s="288">
        <f t="shared" si="0"/>
        <v>1609500</v>
      </c>
      <c r="D31" s="289">
        <v>1609500</v>
      </c>
      <c r="E31" s="289"/>
      <c r="F31" s="289"/>
    </row>
    <row r="32" spans="1:6" s="45" customFormat="1" ht="15.75">
      <c r="A32" s="10">
        <v>18010700</v>
      </c>
      <c r="B32" s="42" t="s">
        <v>320</v>
      </c>
      <c r="C32" s="288">
        <f t="shared" si="0"/>
        <v>141000</v>
      </c>
      <c r="D32" s="289">
        <v>141000</v>
      </c>
      <c r="E32" s="289"/>
      <c r="F32" s="284"/>
    </row>
    <row r="33" spans="1:6" s="45" customFormat="1" ht="15.75">
      <c r="A33" s="10">
        <v>18010900</v>
      </c>
      <c r="B33" s="42" t="s">
        <v>321</v>
      </c>
      <c r="C33" s="288">
        <f t="shared" si="0"/>
        <v>522800</v>
      </c>
      <c r="D33" s="289">
        <v>522800</v>
      </c>
      <c r="E33" s="289"/>
      <c r="F33" s="284"/>
    </row>
    <row r="34" spans="1:6" s="45" customFormat="1" ht="15.75">
      <c r="A34" s="10">
        <v>18011000</v>
      </c>
      <c r="B34" s="42" t="s">
        <v>355</v>
      </c>
      <c r="C34" s="288">
        <f t="shared" si="0"/>
        <v>0</v>
      </c>
      <c r="D34" s="289">
        <v>0</v>
      </c>
      <c r="E34" s="284"/>
      <c r="F34" s="284"/>
    </row>
    <row r="35" spans="1:6" s="54" customFormat="1" ht="18" customHeight="1">
      <c r="A35" s="8">
        <v>18030000</v>
      </c>
      <c r="B35" s="3" t="s">
        <v>326</v>
      </c>
      <c r="C35" s="300">
        <f t="shared" si="0"/>
        <v>7000</v>
      </c>
      <c r="D35" s="290">
        <f>D36+D37</f>
        <v>7000</v>
      </c>
      <c r="E35" s="285"/>
      <c r="F35" s="285"/>
    </row>
    <row r="36" spans="1:6" ht="18" customHeight="1">
      <c r="A36" s="7">
        <v>18030100</v>
      </c>
      <c r="B36" s="4" t="s">
        <v>329</v>
      </c>
      <c r="C36" s="299">
        <f t="shared" si="0"/>
        <v>6000</v>
      </c>
      <c r="D36" s="291">
        <v>6000</v>
      </c>
      <c r="E36" s="284"/>
      <c r="F36" s="284"/>
    </row>
    <row r="37" spans="1:6" ht="18" customHeight="1">
      <c r="A37" s="7">
        <v>18030200</v>
      </c>
      <c r="B37" s="4" t="s">
        <v>330</v>
      </c>
      <c r="C37" s="299">
        <f t="shared" si="0"/>
        <v>1000</v>
      </c>
      <c r="D37" s="291">
        <v>1000</v>
      </c>
      <c r="E37" s="284"/>
      <c r="F37" s="284"/>
    </row>
    <row r="38" spans="1:6" s="45" customFormat="1" ht="18" customHeight="1">
      <c r="A38" s="9">
        <v>18050000</v>
      </c>
      <c r="B38" s="21" t="s">
        <v>331</v>
      </c>
      <c r="C38" s="295">
        <f t="shared" si="0"/>
        <v>4006000</v>
      </c>
      <c r="D38" s="292">
        <f>SUM(D39,D40,D41)</f>
        <v>4006000</v>
      </c>
      <c r="E38" s="302"/>
      <c r="F38" s="287"/>
    </row>
    <row r="39" spans="1:6" ht="18" customHeight="1">
      <c r="A39" s="7">
        <v>18050300</v>
      </c>
      <c r="B39" s="4" t="s">
        <v>332</v>
      </c>
      <c r="C39" s="288">
        <f t="shared" si="0"/>
        <v>371000</v>
      </c>
      <c r="D39" s="289">
        <v>371000</v>
      </c>
      <c r="E39" s="285"/>
      <c r="F39" s="285"/>
    </row>
    <row r="40" spans="1:6" ht="18" customHeight="1">
      <c r="A40" s="10">
        <v>18050400</v>
      </c>
      <c r="B40" s="42" t="s">
        <v>333</v>
      </c>
      <c r="C40" s="288">
        <f t="shared" si="0"/>
        <v>3628000</v>
      </c>
      <c r="D40" s="289">
        <v>3628000</v>
      </c>
      <c r="E40" s="285"/>
      <c r="F40" s="285"/>
    </row>
    <row r="41" spans="1:11" ht="69.75" customHeight="1">
      <c r="A41" s="8">
        <v>18050500</v>
      </c>
      <c r="B41" s="58" t="s">
        <v>368</v>
      </c>
      <c r="C41" s="288">
        <v>7000</v>
      </c>
      <c r="D41" s="289">
        <v>7000</v>
      </c>
      <c r="E41" s="290" t="s">
        <v>385</v>
      </c>
      <c r="F41" s="285"/>
      <c r="G41" s="49"/>
      <c r="H41" s="49"/>
      <c r="I41" s="49"/>
      <c r="J41" s="49"/>
      <c r="K41" s="49"/>
    </row>
    <row r="42" spans="1:6" s="47" customFormat="1" ht="18" customHeight="1">
      <c r="A42" s="22">
        <v>19000000</v>
      </c>
      <c r="B42" s="23" t="s">
        <v>336</v>
      </c>
      <c r="C42" s="293">
        <f t="shared" si="0"/>
        <v>26400</v>
      </c>
      <c r="D42" s="294">
        <f>D43</f>
        <v>0</v>
      </c>
      <c r="E42" s="294">
        <f>E43</f>
        <v>26400</v>
      </c>
      <c r="F42" s="283"/>
    </row>
    <row r="43" spans="1:6" ht="18" customHeight="1">
      <c r="A43" s="8">
        <v>19010000</v>
      </c>
      <c r="B43" s="3" t="s">
        <v>337</v>
      </c>
      <c r="C43" s="300">
        <f t="shared" si="0"/>
        <v>26400</v>
      </c>
      <c r="D43" s="290">
        <f>SUM(D44:D46)</f>
        <v>0</v>
      </c>
      <c r="E43" s="290">
        <f>SUM(E44,E45,E46)</f>
        <v>26400</v>
      </c>
      <c r="F43" s="285"/>
    </row>
    <row r="44" spans="1:6" ht="47.25">
      <c r="A44" s="7">
        <v>19010100</v>
      </c>
      <c r="B44" s="4" t="s">
        <v>338</v>
      </c>
      <c r="C44" s="299">
        <f t="shared" si="0"/>
        <v>13900</v>
      </c>
      <c r="D44" s="291">
        <v>0</v>
      </c>
      <c r="E44" s="292">
        <v>13900</v>
      </c>
      <c r="F44" s="285"/>
    </row>
    <row r="45" spans="1:6" ht="31.5">
      <c r="A45" s="10">
        <v>19010200</v>
      </c>
      <c r="B45" s="42" t="s">
        <v>342</v>
      </c>
      <c r="C45" s="288">
        <f t="shared" si="0"/>
        <v>2000</v>
      </c>
      <c r="D45" s="289">
        <v>0</v>
      </c>
      <c r="E45" s="290">
        <v>2000</v>
      </c>
      <c r="F45" s="285"/>
    </row>
    <row r="46" spans="1:6" ht="47.25">
      <c r="A46" s="7">
        <v>19010300</v>
      </c>
      <c r="B46" s="4" t="s">
        <v>343</v>
      </c>
      <c r="C46" s="299">
        <f t="shared" si="0"/>
        <v>10500</v>
      </c>
      <c r="D46" s="291">
        <v>0</v>
      </c>
      <c r="E46" s="292">
        <v>10500</v>
      </c>
      <c r="F46" s="285"/>
    </row>
    <row r="47" spans="1:6" s="24" customFormat="1" ht="18" customHeight="1">
      <c r="A47" s="20">
        <v>20000000</v>
      </c>
      <c r="B47" s="39" t="s">
        <v>288</v>
      </c>
      <c r="C47" s="297">
        <f t="shared" si="0"/>
        <v>1205000</v>
      </c>
      <c r="D47" s="298">
        <f>D48+D52+D65+D70</f>
        <v>587600</v>
      </c>
      <c r="E47" s="298">
        <f>E48+E52+E65+E70</f>
        <v>617400</v>
      </c>
      <c r="F47" s="298">
        <v>0</v>
      </c>
    </row>
    <row r="48" spans="1:6" s="5" customFormat="1" ht="18" customHeight="1">
      <c r="A48" s="11">
        <v>21000000</v>
      </c>
      <c r="B48" s="16" t="s">
        <v>289</v>
      </c>
      <c r="C48" s="293">
        <f t="shared" si="0"/>
        <v>51300</v>
      </c>
      <c r="D48" s="294">
        <f>SUM(D49:D50)</f>
        <v>51300</v>
      </c>
      <c r="E48" s="294"/>
      <c r="F48" s="283"/>
    </row>
    <row r="49" spans="1:6" s="5" customFormat="1" ht="42" customHeight="1">
      <c r="A49" s="10">
        <v>21010300</v>
      </c>
      <c r="B49" s="57" t="s">
        <v>369</v>
      </c>
      <c r="C49" s="299">
        <v>48000</v>
      </c>
      <c r="D49" s="291">
        <v>48000</v>
      </c>
      <c r="E49" s="291"/>
      <c r="F49" s="284"/>
    </row>
    <row r="50" spans="1:6" ht="18.75" customHeight="1">
      <c r="A50" s="8">
        <v>21080000</v>
      </c>
      <c r="B50" s="3" t="s">
        <v>294</v>
      </c>
      <c r="C50" s="295">
        <f t="shared" si="0"/>
        <v>3300</v>
      </c>
      <c r="D50" s="292">
        <v>3300</v>
      </c>
      <c r="E50" s="292"/>
      <c r="F50" s="285"/>
    </row>
    <row r="51" spans="1:6" s="6" customFormat="1" ht="18" customHeight="1">
      <c r="A51" s="7">
        <v>21081100</v>
      </c>
      <c r="B51" s="4" t="s">
        <v>304</v>
      </c>
      <c r="C51" s="288">
        <f t="shared" si="0"/>
        <v>3300</v>
      </c>
      <c r="D51" s="289">
        <v>3300</v>
      </c>
      <c r="E51" s="289"/>
      <c r="F51" s="284"/>
    </row>
    <row r="52" spans="1:6" s="5" customFormat="1" ht="31.5">
      <c r="A52" s="11">
        <v>22000000</v>
      </c>
      <c r="B52" s="16" t="s">
        <v>290</v>
      </c>
      <c r="C52" s="293">
        <f t="shared" si="0"/>
        <v>531200</v>
      </c>
      <c r="D52" s="294">
        <f>SUM(D55,D59,D61)</f>
        <v>531200</v>
      </c>
      <c r="E52" s="294"/>
      <c r="F52" s="283"/>
    </row>
    <row r="53" spans="1:6" s="5" customFormat="1" ht="15.75" hidden="1">
      <c r="A53" s="9">
        <v>22010000</v>
      </c>
      <c r="B53" s="21" t="s">
        <v>328</v>
      </c>
      <c r="C53" s="282">
        <f t="shared" si="0"/>
        <v>0</v>
      </c>
      <c r="D53" s="283">
        <f>D54</f>
        <v>0</v>
      </c>
      <c r="E53" s="283"/>
      <c r="F53" s="283"/>
    </row>
    <row r="54" spans="1:6" s="5" customFormat="1" ht="31.5" hidden="1">
      <c r="A54" s="7">
        <v>22010300</v>
      </c>
      <c r="B54" s="4" t="s">
        <v>344</v>
      </c>
      <c r="C54" s="282">
        <f t="shared" si="0"/>
        <v>0</v>
      </c>
      <c r="D54" s="283"/>
      <c r="E54" s="283"/>
      <c r="F54" s="283"/>
    </row>
    <row r="55" spans="1:6" s="5" customFormat="1" ht="20.25" customHeight="1">
      <c r="A55" s="11">
        <v>2201000</v>
      </c>
      <c r="B55" s="16" t="s">
        <v>378</v>
      </c>
      <c r="C55" s="293">
        <f>SUM(C56:C58)</f>
        <v>471000</v>
      </c>
      <c r="D55" s="294">
        <f>SUM(D56,D57,D58)</f>
        <v>471000</v>
      </c>
      <c r="E55" s="283"/>
      <c r="F55" s="283"/>
    </row>
    <row r="56" spans="1:6" s="5" customFormat="1" ht="53.25" customHeight="1">
      <c r="A56" s="303">
        <v>22010300</v>
      </c>
      <c r="B56" s="303" t="s">
        <v>339</v>
      </c>
      <c r="C56" s="293">
        <v>37000</v>
      </c>
      <c r="D56" s="294">
        <v>37000</v>
      </c>
      <c r="E56" s="283"/>
      <c r="F56" s="283"/>
    </row>
    <row r="57" spans="1:6" s="5" customFormat="1" ht="19.5" customHeight="1">
      <c r="A57" s="59">
        <v>22012500</v>
      </c>
      <c r="B57" s="60" t="s">
        <v>370</v>
      </c>
      <c r="C57" s="305">
        <v>230000</v>
      </c>
      <c r="D57" s="296">
        <v>230000</v>
      </c>
      <c r="E57" s="286"/>
      <c r="F57" s="286"/>
    </row>
    <row r="58" spans="1:6" s="5" customFormat="1" ht="34.5" customHeight="1">
      <c r="A58" s="304">
        <v>22012600</v>
      </c>
      <c r="B58" s="303" t="s">
        <v>340</v>
      </c>
      <c r="C58" s="305">
        <v>204000</v>
      </c>
      <c r="D58" s="296">
        <v>204000</v>
      </c>
      <c r="E58" s="286"/>
      <c r="F58" s="286"/>
    </row>
    <row r="59" spans="1:6" ht="31.5">
      <c r="A59" s="11">
        <v>22080000</v>
      </c>
      <c r="B59" s="16" t="s">
        <v>316</v>
      </c>
      <c r="C59" s="293">
        <f t="shared" si="0"/>
        <v>24000</v>
      </c>
      <c r="D59" s="294">
        <f>D60</f>
        <v>24000</v>
      </c>
      <c r="E59" s="283"/>
      <c r="F59" s="283"/>
    </row>
    <row r="60" spans="1:6" s="6" customFormat="1" ht="31.5">
      <c r="A60" s="10">
        <v>22080400</v>
      </c>
      <c r="B60" s="42" t="s">
        <v>291</v>
      </c>
      <c r="C60" s="300">
        <f t="shared" si="0"/>
        <v>24000</v>
      </c>
      <c r="D60" s="291">
        <v>24000</v>
      </c>
      <c r="E60" s="284"/>
      <c r="F60" s="284"/>
    </row>
    <row r="61" spans="1:6" ht="18" customHeight="1">
      <c r="A61" s="11">
        <v>22090000</v>
      </c>
      <c r="B61" s="16" t="s">
        <v>292</v>
      </c>
      <c r="C61" s="293">
        <f t="shared" si="0"/>
        <v>36200</v>
      </c>
      <c r="D61" s="294">
        <f>SUM(D62,D63,D64)</f>
        <v>36200</v>
      </c>
      <c r="E61" s="283"/>
      <c r="F61" s="283"/>
    </row>
    <row r="62" spans="1:6" ht="47.25">
      <c r="A62" s="10">
        <v>22090100</v>
      </c>
      <c r="B62" s="42" t="s">
        <v>322</v>
      </c>
      <c r="C62" s="299">
        <f t="shared" si="0"/>
        <v>8000</v>
      </c>
      <c r="D62" s="291">
        <v>8000</v>
      </c>
      <c r="E62" s="285"/>
      <c r="F62" s="285"/>
    </row>
    <row r="63" spans="1:6" ht="47.25">
      <c r="A63" s="7">
        <v>22090300</v>
      </c>
      <c r="B63" s="58" t="s">
        <v>371</v>
      </c>
      <c r="C63" s="299">
        <v>0</v>
      </c>
      <c r="D63" s="291">
        <v>0</v>
      </c>
      <c r="E63" s="284"/>
      <c r="F63" s="284"/>
    </row>
    <row r="64" spans="1:6" ht="47.25">
      <c r="A64" s="7">
        <v>22090400</v>
      </c>
      <c r="B64" s="58" t="s">
        <v>373</v>
      </c>
      <c r="C64" s="299">
        <v>28200</v>
      </c>
      <c r="D64" s="291">
        <v>28200</v>
      </c>
      <c r="E64" s="284"/>
      <c r="F64" s="284"/>
    </row>
    <row r="65" spans="1:6" s="5" customFormat="1" ht="18" customHeight="1">
      <c r="A65" s="11">
        <v>24000000</v>
      </c>
      <c r="B65" s="16" t="s">
        <v>293</v>
      </c>
      <c r="C65" s="293">
        <f t="shared" si="0"/>
        <v>6600</v>
      </c>
      <c r="D65" s="294">
        <f>D67</f>
        <v>5100</v>
      </c>
      <c r="E65" s="294">
        <f>SUM(E66,E69)</f>
        <v>1500</v>
      </c>
      <c r="F65" s="294">
        <v>50000</v>
      </c>
    </row>
    <row r="66" spans="1:6" s="5" customFormat="1" ht="18" customHeight="1">
      <c r="A66" s="11">
        <v>24060000</v>
      </c>
      <c r="B66" s="16" t="s">
        <v>294</v>
      </c>
      <c r="C66" s="293">
        <f t="shared" si="0"/>
        <v>6600</v>
      </c>
      <c r="D66" s="294">
        <f>SUM(D67,D68)</f>
        <v>5100</v>
      </c>
      <c r="E66" s="294">
        <f>SUM(E67,E68)</f>
        <v>1500</v>
      </c>
      <c r="F66" s="294">
        <v>0</v>
      </c>
    </row>
    <row r="67" spans="1:6" s="6" customFormat="1" ht="19.5" customHeight="1">
      <c r="A67" s="10">
        <v>24060300</v>
      </c>
      <c r="B67" s="42" t="s">
        <v>294</v>
      </c>
      <c r="C67" s="295">
        <f t="shared" si="0"/>
        <v>5100</v>
      </c>
      <c r="D67" s="289">
        <v>5100</v>
      </c>
      <c r="E67" s="284"/>
      <c r="F67" s="284"/>
    </row>
    <row r="68" spans="1:6" s="6" customFormat="1" ht="45.75" customHeight="1">
      <c r="A68" s="61">
        <v>24062100</v>
      </c>
      <c r="B68" s="56" t="s">
        <v>384</v>
      </c>
      <c r="C68" s="295">
        <f t="shared" si="0"/>
        <v>1500</v>
      </c>
      <c r="D68" s="289"/>
      <c r="E68" s="289">
        <v>1500</v>
      </c>
      <c r="F68" s="289">
        <v>0</v>
      </c>
    </row>
    <row r="69" spans="1:6" s="53" customFormat="1" ht="40.5" customHeight="1">
      <c r="A69" s="10">
        <v>24170000</v>
      </c>
      <c r="B69" s="3" t="s">
        <v>375</v>
      </c>
      <c r="C69" s="295">
        <f t="shared" si="0"/>
        <v>0</v>
      </c>
      <c r="D69" s="285"/>
      <c r="E69" s="285">
        <v>0</v>
      </c>
      <c r="F69" s="285">
        <v>0</v>
      </c>
    </row>
    <row r="70" spans="1:6" s="5" customFormat="1" ht="18" customHeight="1">
      <c r="A70" s="11">
        <v>25000000</v>
      </c>
      <c r="B70" s="16" t="s">
        <v>295</v>
      </c>
      <c r="C70" s="293">
        <f t="shared" si="0"/>
        <v>615900</v>
      </c>
      <c r="D70" s="294"/>
      <c r="E70" s="294">
        <v>615900</v>
      </c>
      <c r="F70" s="294"/>
    </row>
    <row r="71" spans="1:6" s="24" customFormat="1" ht="18" customHeight="1">
      <c r="A71" s="20">
        <v>30000000</v>
      </c>
      <c r="B71" s="25" t="s">
        <v>302</v>
      </c>
      <c r="C71" s="297">
        <f t="shared" si="0"/>
        <v>400</v>
      </c>
      <c r="D71" s="298">
        <v>400</v>
      </c>
      <c r="E71" s="298">
        <f>E73</f>
        <v>0</v>
      </c>
      <c r="F71" s="298">
        <f>F73</f>
        <v>0</v>
      </c>
    </row>
    <row r="72" spans="1:7" s="50" customFormat="1" ht="58.5" customHeight="1">
      <c r="A72" s="10">
        <v>31010200</v>
      </c>
      <c r="B72" s="57" t="s">
        <v>374</v>
      </c>
      <c r="C72" s="299">
        <v>400</v>
      </c>
      <c r="D72" s="291">
        <v>400</v>
      </c>
      <c r="E72" s="291"/>
      <c r="F72" s="291"/>
      <c r="G72" s="51"/>
    </row>
    <row r="73" spans="1:6" s="5" customFormat="1" ht="18" customHeight="1">
      <c r="A73" s="22">
        <v>33000000</v>
      </c>
      <c r="B73" s="23" t="s">
        <v>334</v>
      </c>
      <c r="C73" s="293">
        <f t="shared" si="0"/>
        <v>0</v>
      </c>
      <c r="D73" s="294"/>
      <c r="E73" s="294">
        <f>E74</f>
        <v>0</v>
      </c>
      <c r="F73" s="294">
        <f>F74</f>
        <v>0</v>
      </c>
    </row>
    <row r="74" spans="1:6" s="5" customFormat="1" ht="18" customHeight="1">
      <c r="A74" s="8">
        <v>33010000</v>
      </c>
      <c r="B74" s="3" t="s">
        <v>359</v>
      </c>
      <c r="C74" s="300">
        <f t="shared" si="0"/>
        <v>0</v>
      </c>
      <c r="D74" s="309"/>
      <c r="E74" s="292">
        <f>E724</f>
        <v>0</v>
      </c>
      <c r="F74" s="292">
        <f>E74</f>
        <v>0</v>
      </c>
    </row>
    <row r="75" spans="1:6" s="6" customFormat="1" ht="110.25">
      <c r="A75" s="10">
        <v>33010100</v>
      </c>
      <c r="B75" s="42" t="s">
        <v>335</v>
      </c>
      <c r="C75" s="288">
        <f t="shared" si="0"/>
        <v>0</v>
      </c>
      <c r="D75" s="289"/>
      <c r="E75" s="289">
        <v>0</v>
      </c>
      <c r="F75" s="289">
        <f>E75</f>
        <v>0</v>
      </c>
    </row>
    <row r="76" spans="1:6" ht="47.25" hidden="1">
      <c r="A76" s="10">
        <v>50080200</v>
      </c>
      <c r="B76" s="42" t="s">
        <v>323</v>
      </c>
      <c r="C76" s="280">
        <f t="shared" si="0"/>
        <v>0</v>
      </c>
      <c r="D76" s="285"/>
      <c r="E76" s="284"/>
      <c r="F76" s="285"/>
    </row>
    <row r="77" spans="1:8" s="28" customFormat="1" ht="18" customHeight="1">
      <c r="A77" s="27"/>
      <c r="B77" s="40" t="s">
        <v>305</v>
      </c>
      <c r="C77" s="547">
        <f t="shared" si="0"/>
        <v>35316900</v>
      </c>
      <c r="D77" s="548">
        <f>D10+D47+D71</f>
        <v>34673100</v>
      </c>
      <c r="E77" s="548">
        <f>E10+E47+E71</f>
        <v>643800</v>
      </c>
      <c r="F77" s="548">
        <v>0</v>
      </c>
      <c r="G77" s="43"/>
      <c r="H77" s="29"/>
    </row>
    <row r="78" spans="1:6" s="2" customFormat="1" ht="37.5">
      <c r="A78" s="20">
        <v>40000000</v>
      </c>
      <c r="B78" s="25" t="s">
        <v>296</v>
      </c>
      <c r="C78" s="297">
        <f t="shared" si="0"/>
        <v>65601918</v>
      </c>
      <c r="D78" s="298">
        <f>D79</f>
        <v>65601918</v>
      </c>
      <c r="E78" s="298"/>
      <c r="F78" s="298"/>
    </row>
    <row r="79" spans="1:6" s="5" customFormat="1" ht="18" customHeight="1">
      <c r="A79" s="11">
        <v>41000000</v>
      </c>
      <c r="B79" s="16" t="s">
        <v>297</v>
      </c>
      <c r="C79" s="293">
        <f t="shared" si="0"/>
        <v>65601918</v>
      </c>
      <c r="D79" s="294">
        <f>D80+D82</f>
        <v>65601918</v>
      </c>
      <c r="E79" s="294"/>
      <c r="F79" s="294"/>
    </row>
    <row r="80" spans="1:6" ht="18" customHeight="1">
      <c r="A80" s="11">
        <v>41020000</v>
      </c>
      <c r="B80" s="16" t="s">
        <v>298</v>
      </c>
      <c r="C80" s="293">
        <f t="shared" si="0"/>
        <v>606400</v>
      </c>
      <c r="D80" s="294">
        <f>D81</f>
        <v>606400</v>
      </c>
      <c r="E80" s="294"/>
      <c r="F80" s="294"/>
    </row>
    <row r="81" spans="1:6" s="55" customFormat="1" ht="15.75">
      <c r="A81" s="10">
        <v>41020100</v>
      </c>
      <c r="B81" s="4" t="s">
        <v>348</v>
      </c>
      <c r="C81" s="299">
        <f t="shared" si="0"/>
        <v>606400</v>
      </c>
      <c r="D81" s="291">
        <v>606400</v>
      </c>
      <c r="E81" s="291"/>
      <c r="F81" s="291"/>
    </row>
    <row r="82" spans="1:6" ht="18" customHeight="1">
      <c r="A82" s="22">
        <v>41030000</v>
      </c>
      <c r="B82" s="23" t="s">
        <v>299</v>
      </c>
      <c r="C82" s="549">
        <f t="shared" si="0"/>
        <v>64995518</v>
      </c>
      <c r="D82" s="309">
        <f>SUM(D83:D102)</f>
        <v>64995518</v>
      </c>
      <c r="E82" s="309"/>
      <c r="F82" s="309"/>
    </row>
    <row r="83" spans="1:6" s="6" customFormat="1" ht="78.75">
      <c r="A83" s="7">
        <v>41030600</v>
      </c>
      <c r="B83" s="62" t="s">
        <v>349</v>
      </c>
      <c r="C83" s="288">
        <f t="shared" si="0"/>
        <v>15869000</v>
      </c>
      <c r="D83" s="289">
        <v>15869000</v>
      </c>
      <c r="E83" s="289"/>
      <c r="F83" s="289"/>
    </row>
    <row r="84" spans="1:6" s="6" customFormat="1" ht="140.25" customHeight="1" hidden="1">
      <c r="A84" s="7">
        <v>41030700</v>
      </c>
      <c r="B84" s="4" t="s">
        <v>307</v>
      </c>
      <c r="C84" s="288">
        <f t="shared" si="0"/>
        <v>0</v>
      </c>
      <c r="D84" s="289"/>
      <c r="E84" s="289"/>
      <c r="F84" s="289"/>
    </row>
    <row r="85" spans="1:6" s="6" customFormat="1" ht="94.5">
      <c r="A85" s="7">
        <v>41030800</v>
      </c>
      <c r="B85" s="4" t="s">
        <v>347</v>
      </c>
      <c r="C85" s="288">
        <f t="shared" si="0"/>
        <v>33449000</v>
      </c>
      <c r="D85" s="289">
        <v>33449000</v>
      </c>
      <c r="E85" s="289"/>
      <c r="F85" s="289"/>
    </row>
    <row r="86" spans="1:6" s="6" customFormat="1" ht="206.25" customHeight="1" hidden="1">
      <c r="A86" s="7">
        <v>41030900</v>
      </c>
      <c r="B86" s="4" t="s">
        <v>346</v>
      </c>
      <c r="C86" s="288">
        <v>0</v>
      </c>
      <c r="D86" s="289">
        <v>0</v>
      </c>
      <c r="E86" s="289" t="s">
        <v>385</v>
      </c>
      <c r="F86" s="289"/>
    </row>
    <row r="87" spans="1:6" s="6" customFormat="1" ht="62.25" customHeight="1">
      <c r="A87" s="7">
        <v>41031000</v>
      </c>
      <c r="B87" s="4" t="s">
        <v>306</v>
      </c>
      <c r="C87" s="288">
        <f t="shared" si="0"/>
        <v>1376800</v>
      </c>
      <c r="D87" s="289">
        <v>1376800</v>
      </c>
      <c r="E87" s="289"/>
      <c r="F87" s="289"/>
    </row>
    <row r="88" spans="1:6" s="6" customFormat="1" ht="62.25" customHeight="1" hidden="1">
      <c r="A88" s="7">
        <v>41031900</v>
      </c>
      <c r="B88" s="4" t="s">
        <v>311</v>
      </c>
      <c r="C88" s="288">
        <f t="shared" si="0"/>
        <v>0</v>
      </c>
      <c r="D88" s="289"/>
      <c r="E88" s="289"/>
      <c r="F88" s="289"/>
    </row>
    <row r="89" spans="1:6" s="6" customFormat="1" ht="47.25" hidden="1">
      <c r="A89" s="7">
        <v>41034500</v>
      </c>
      <c r="B89" s="4" t="s">
        <v>345</v>
      </c>
      <c r="C89" s="288">
        <f t="shared" si="0"/>
        <v>0</v>
      </c>
      <c r="D89" s="289"/>
      <c r="E89" s="289"/>
      <c r="F89" s="289"/>
    </row>
    <row r="90" spans="1:6" s="6" customFormat="1" ht="31.5">
      <c r="A90" s="7">
        <v>41033900</v>
      </c>
      <c r="B90" s="4" t="s">
        <v>350</v>
      </c>
      <c r="C90" s="288">
        <v>13160500</v>
      </c>
      <c r="D90" s="289">
        <v>13160500</v>
      </c>
      <c r="E90" s="289"/>
      <c r="F90" s="289"/>
    </row>
    <row r="91" spans="1:6" s="6" customFormat="1" ht="31.5" hidden="1">
      <c r="A91" s="7">
        <v>41034200</v>
      </c>
      <c r="B91" s="4" t="s">
        <v>351</v>
      </c>
      <c r="C91" s="288">
        <f t="shared" si="0"/>
        <v>0</v>
      </c>
      <c r="D91" s="289">
        <v>0</v>
      </c>
      <c r="E91" s="289"/>
      <c r="F91" s="289"/>
    </row>
    <row r="92" spans="1:6" s="6" customFormat="1" ht="15.75">
      <c r="A92" s="7">
        <v>41035000</v>
      </c>
      <c r="B92" s="4" t="s">
        <v>315</v>
      </c>
      <c r="C92" s="288">
        <f t="shared" si="0"/>
        <v>63200</v>
      </c>
      <c r="D92" s="306">
        <v>63200</v>
      </c>
      <c r="E92" s="307"/>
      <c r="F92" s="289"/>
    </row>
    <row r="93" spans="1:6" s="6" customFormat="1" ht="47.25">
      <c r="A93" s="7">
        <v>41035400</v>
      </c>
      <c r="B93" s="4" t="s">
        <v>57</v>
      </c>
      <c r="C93" s="288">
        <f t="shared" si="0"/>
        <v>296918</v>
      </c>
      <c r="D93" s="306">
        <v>296918</v>
      </c>
      <c r="E93" s="307"/>
      <c r="F93" s="289"/>
    </row>
    <row r="94" spans="1:6" s="6" customFormat="1" ht="110.25">
      <c r="A94" s="7">
        <v>41035800</v>
      </c>
      <c r="B94" s="26" t="s">
        <v>324</v>
      </c>
      <c r="C94" s="288">
        <f aca="true" t="shared" si="1" ref="C94:C103">D94+E94</f>
        <v>780100</v>
      </c>
      <c r="D94" s="289">
        <v>780100</v>
      </c>
      <c r="E94" s="307"/>
      <c r="F94" s="289"/>
    </row>
    <row r="95" spans="1:6" ht="63" hidden="1">
      <c r="A95" s="9">
        <v>41036000</v>
      </c>
      <c r="B95" s="48" t="s">
        <v>312</v>
      </c>
      <c r="C95" s="297">
        <f t="shared" si="1"/>
        <v>0</v>
      </c>
      <c r="D95" s="290"/>
      <c r="E95" s="308"/>
      <c r="F95" s="290"/>
    </row>
    <row r="96" spans="1:6" ht="62.25" customHeight="1" hidden="1">
      <c r="A96" s="9">
        <v>41036300</v>
      </c>
      <c r="B96" s="48" t="s">
        <v>308</v>
      </c>
      <c r="C96" s="297">
        <f t="shared" si="1"/>
        <v>0</v>
      </c>
      <c r="D96" s="290"/>
      <c r="E96" s="308"/>
      <c r="F96" s="290"/>
    </row>
    <row r="97" spans="1:6" ht="62.25" customHeight="1" hidden="1">
      <c r="A97" s="9">
        <v>41037000</v>
      </c>
      <c r="B97" s="48" t="s">
        <v>309</v>
      </c>
      <c r="C97" s="297">
        <f t="shared" si="1"/>
        <v>0</v>
      </c>
      <c r="D97" s="290"/>
      <c r="E97" s="308"/>
      <c r="F97" s="290"/>
    </row>
    <row r="98" spans="1:6" ht="62.25" customHeight="1" hidden="1">
      <c r="A98" s="9">
        <v>41038000</v>
      </c>
      <c r="B98" s="48" t="s">
        <v>310</v>
      </c>
      <c r="C98" s="297">
        <f t="shared" si="1"/>
        <v>0</v>
      </c>
      <c r="D98" s="290"/>
      <c r="E98" s="308"/>
      <c r="F98" s="290"/>
    </row>
    <row r="99" spans="1:6" ht="62.25" customHeight="1" hidden="1">
      <c r="A99" s="9">
        <v>41038200</v>
      </c>
      <c r="B99" s="48" t="s">
        <v>314</v>
      </c>
      <c r="C99" s="297">
        <f t="shared" si="1"/>
        <v>0</v>
      </c>
      <c r="D99" s="290"/>
      <c r="E99" s="308"/>
      <c r="F99" s="290"/>
    </row>
    <row r="100" spans="1:6" s="5" customFormat="1" ht="15" customHeight="1" hidden="1">
      <c r="A100" s="22">
        <v>43000000</v>
      </c>
      <c r="B100" s="23" t="s">
        <v>313</v>
      </c>
      <c r="C100" s="297">
        <f t="shared" si="1"/>
        <v>0</v>
      </c>
      <c r="D100" s="294"/>
      <c r="E100" s="294">
        <f>E101</f>
        <v>0</v>
      </c>
      <c r="F100" s="294">
        <f>F101</f>
        <v>0</v>
      </c>
    </row>
    <row r="101" spans="1:6" ht="31.5" hidden="1">
      <c r="A101" s="9">
        <v>43010000</v>
      </c>
      <c r="B101" s="21" t="s">
        <v>300</v>
      </c>
      <c r="C101" s="297">
        <f t="shared" si="1"/>
        <v>0</v>
      </c>
      <c r="D101" s="290"/>
      <c r="E101" s="290">
        <v>0</v>
      </c>
      <c r="F101" s="290">
        <f>E101</f>
        <v>0</v>
      </c>
    </row>
    <row r="102" spans="1:6" ht="47.25" hidden="1">
      <c r="A102" s="10">
        <v>41037000</v>
      </c>
      <c r="B102" s="42" t="s">
        <v>379</v>
      </c>
      <c r="C102" s="288">
        <v>0</v>
      </c>
      <c r="D102" s="289">
        <v>0</v>
      </c>
      <c r="E102" s="289"/>
      <c r="F102" s="289"/>
    </row>
    <row r="103" spans="1:6" s="30" customFormat="1" ht="18" customHeight="1">
      <c r="A103" s="27"/>
      <c r="B103" s="40" t="s">
        <v>301</v>
      </c>
      <c r="C103" s="547">
        <f t="shared" si="1"/>
        <v>100918818</v>
      </c>
      <c r="D103" s="548">
        <f>D77+D78</f>
        <v>100275018</v>
      </c>
      <c r="E103" s="548">
        <f>E77+E78</f>
        <v>643800</v>
      </c>
      <c r="F103" s="548">
        <f>F77</f>
        <v>0</v>
      </c>
    </row>
    <row r="104" spans="1:6" ht="15.75" customHeight="1">
      <c r="A104" s="12"/>
      <c r="B104" s="41"/>
      <c r="C104" s="41"/>
      <c r="D104" s="63" t="s">
        <v>385</v>
      </c>
      <c r="E104" s="63"/>
      <c r="F104" s="63"/>
    </row>
    <row r="105" spans="1:6" ht="15.75" customHeight="1">
      <c r="A105" s="12"/>
      <c r="B105" s="41"/>
      <c r="C105" s="41"/>
      <c r="D105" s="63" t="s">
        <v>385</v>
      </c>
      <c r="E105" s="64"/>
      <c r="F105" s="63"/>
    </row>
    <row r="106" spans="1:6" ht="16.5" customHeight="1">
      <c r="A106" s="13"/>
      <c r="B106" s="17" t="s">
        <v>399</v>
      </c>
      <c r="C106" s="17"/>
      <c r="D106" s="63"/>
      <c r="E106" s="32" t="s">
        <v>470</v>
      </c>
      <c r="F106" s="63"/>
    </row>
    <row r="107" spans="1:6" ht="18.75">
      <c r="A107" s="15"/>
      <c r="B107" s="44"/>
      <c r="C107" s="44"/>
      <c r="D107" s="63"/>
      <c r="E107" s="63"/>
      <c r="F107" s="63"/>
    </row>
    <row r="108" spans="1:6" ht="12.75">
      <c r="A108" s="65"/>
      <c r="B108" s="66"/>
      <c r="C108" s="66"/>
      <c r="D108" s="63"/>
      <c r="E108" s="63"/>
      <c r="F108" s="63"/>
    </row>
    <row r="109" spans="1:6" ht="12.75">
      <c r="A109" s="65"/>
      <c r="B109" s="66"/>
      <c r="C109" s="66"/>
      <c r="D109" s="63"/>
      <c r="E109" s="63"/>
      <c r="F109" s="63"/>
    </row>
    <row r="110" spans="1:6" ht="12.75">
      <c r="A110" s="65"/>
      <c r="B110" s="66"/>
      <c r="C110" s="66"/>
      <c r="D110" s="63"/>
      <c r="E110" s="63"/>
      <c r="F110" s="63"/>
    </row>
    <row r="111" spans="1:6" ht="12.75">
      <c r="A111" s="65"/>
      <c r="B111" s="66"/>
      <c r="C111" s="66"/>
      <c r="D111" s="63"/>
      <c r="E111" s="63"/>
      <c r="F111" s="63"/>
    </row>
    <row r="112" spans="1:6" ht="12.75">
      <c r="A112" s="65"/>
      <c r="B112" s="66"/>
      <c r="C112" s="66"/>
      <c r="D112" s="63"/>
      <c r="E112" s="63"/>
      <c r="F112" s="63"/>
    </row>
    <row r="113" spans="1:6" ht="12.75">
      <c r="A113" s="65"/>
      <c r="B113" s="66"/>
      <c r="C113" s="66"/>
      <c r="D113" s="63"/>
      <c r="E113" s="63"/>
      <c r="F113" s="63"/>
    </row>
    <row r="114" spans="1:6" ht="12.75">
      <c r="A114" s="65"/>
      <c r="B114" s="66"/>
      <c r="C114" s="66"/>
      <c r="D114" s="63"/>
      <c r="E114" s="63"/>
      <c r="F114" s="63"/>
    </row>
    <row r="115" spans="1:6" ht="12.75">
      <c r="A115" s="65"/>
      <c r="B115" s="66"/>
      <c r="C115" s="66"/>
      <c r="D115" s="63"/>
      <c r="E115" s="63"/>
      <c r="F115" s="63"/>
    </row>
    <row r="116" spans="1:6" ht="12.75">
      <c r="A116" s="65"/>
      <c r="B116" s="66"/>
      <c r="C116" s="66"/>
      <c r="D116" s="63"/>
      <c r="E116" s="63"/>
      <c r="F116" s="63"/>
    </row>
    <row r="117" spans="1:6" ht="12.75">
      <c r="A117" s="65"/>
      <c r="B117" s="66"/>
      <c r="C117" s="66"/>
      <c r="D117" s="63"/>
      <c r="E117" s="63"/>
      <c r="F117" s="63"/>
    </row>
    <row r="118" spans="1:6" ht="12.75">
      <c r="A118" s="65"/>
      <c r="B118" s="66"/>
      <c r="C118" s="66"/>
      <c r="D118" s="63"/>
      <c r="E118" s="63"/>
      <c r="F118" s="63"/>
    </row>
    <row r="119" spans="1:6" ht="12.75">
      <c r="A119" s="65"/>
      <c r="B119" s="66"/>
      <c r="C119" s="66"/>
      <c r="D119" s="63"/>
      <c r="E119" s="63"/>
      <c r="F119" s="63"/>
    </row>
    <row r="120" spans="3:6" ht="12.75">
      <c r="C120" s="66"/>
      <c r="D120" s="63"/>
      <c r="E120" s="63"/>
      <c r="F120" s="63"/>
    </row>
    <row r="121" spans="3:6" ht="12.75">
      <c r="C121" s="66"/>
      <c r="D121" s="63"/>
      <c r="E121" s="63"/>
      <c r="F121" s="63"/>
    </row>
    <row r="122" spans="3:6" ht="12.75">
      <c r="C122" s="66"/>
      <c r="D122" s="63"/>
      <c r="E122" s="63"/>
      <c r="F122" s="63"/>
    </row>
    <row r="123" spans="3:6" ht="12.75">
      <c r="C123" s="66"/>
      <c r="D123" s="63"/>
      <c r="E123" s="63"/>
      <c r="F123" s="63"/>
    </row>
    <row r="124" spans="3:6" ht="12.75">
      <c r="C124" s="66"/>
      <c r="D124" s="63"/>
      <c r="E124" s="63"/>
      <c r="F124" s="63"/>
    </row>
    <row r="125" spans="3:6" ht="12.75">
      <c r="C125" s="66"/>
      <c r="D125" s="63"/>
      <c r="E125" s="63"/>
      <c r="F125" s="63"/>
    </row>
    <row r="126" spans="3:6" ht="12.75">
      <c r="C126" s="66"/>
      <c r="D126" s="63"/>
      <c r="E126" s="63"/>
      <c r="F126" s="63"/>
    </row>
    <row r="127" spans="3:6" ht="12.75">
      <c r="C127" s="66"/>
      <c r="D127" s="63"/>
      <c r="E127" s="63"/>
      <c r="F127" s="63"/>
    </row>
    <row r="128" spans="3:6" ht="12.75">
      <c r="C128" s="66"/>
      <c r="D128" s="63"/>
      <c r="E128" s="63"/>
      <c r="F128" s="63"/>
    </row>
    <row r="129" spans="3:6" ht="12.75">
      <c r="C129" s="66"/>
      <c r="D129" s="63"/>
      <c r="E129" s="63"/>
      <c r="F129" s="63"/>
    </row>
    <row r="130" spans="3:6" ht="12.75">
      <c r="C130" s="66"/>
      <c r="D130" s="63"/>
      <c r="E130" s="63"/>
      <c r="F130" s="63"/>
    </row>
    <row r="131" spans="3:6" ht="12.75">
      <c r="C131" s="66"/>
      <c r="D131" s="63"/>
      <c r="E131" s="63"/>
      <c r="F131" s="63"/>
    </row>
    <row r="132" spans="3:6" ht="12.75">
      <c r="C132" s="66"/>
      <c r="D132" s="63"/>
      <c r="E132" s="63"/>
      <c r="F132" s="63"/>
    </row>
    <row r="133" spans="3:6" ht="12.75">
      <c r="C133" s="66"/>
      <c r="D133" s="63"/>
      <c r="E133" s="63"/>
      <c r="F133" s="63"/>
    </row>
    <row r="134" spans="3:6" ht="12.75">
      <c r="C134" s="66"/>
      <c r="D134" s="63"/>
      <c r="E134" s="63"/>
      <c r="F134" s="63"/>
    </row>
    <row r="135" spans="3:6" ht="12.75">
      <c r="C135" s="66"/>
      <c r="D135" s="63"/>
      <c r="E135" s="63"/>
      <c r="F135" s="63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9448818897637796" bottom="0.35433070866141736" header="0" footer="0"/>
  <pageSetup horizontalDpi="600" verticalDpi="600" orientation="portrait" paperSize="9" scale="56" r:id="rId1"/>
  <rowBreaks count="2" manualBreakCount="2">
    <brk id="41" max="7" man="1"/>
    <brk id="8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60" zoomScaleNormal="85" workbookViewId="0" topLeftCell="A1">
      <selection activeCell="B45" sqref="B45"/>
    </sheetView>
  </sheetViews>
  <sheetFormatPr defaultColWidth="9.140625" defaultRowHeight="12.75"/>
  <cols>
    <col min="1" max="1" width="15.140625" style="67" customWidth="1"/>
    <col min="2" max="2" width="46.7109375" style="67" customWidth="1"/>
    <col min="3" max="3" width="28.00390625" style="67" customWidth="1"/>
    <col min="4" max="4" width="24.8515625" style="67" customWidth="1"/>
    <col min="5" max="5" width="18.140625" style="67" customWidth="1"/>
    <col min="6" max="6" width="26.28125" style="67" customWidth="1"/>
    <col min="7" max="7" width="12.421875" style="67" customWidth="1"/>
    <col min="8" max="16384" width="9.140625" style="67" customWidth="1"/>
  </cols>
  <sheetData>
    <row r="1" spans="5:8" ht="115.5" customHeight="1">
      <c r="E1" s="608" t="s">
        <v>498</v>
      </c>
      <c r="F1" s="608"/>
      <c r="G1" s="608"/>
      <c r="H1" s="68"/>
    </row>
    <row r="2" spans="1:6" ht="63.75" customHeight="1">
      <c r="A2" s="607" t="s">
        <v>483</v>
      </c>
      <c r="B2" s="607"/>
      <c r="C2" s="607"/>
      <c r="D2" s="607"/>
      <c r="E2" s="607"/>
      <c r="F2" s="607"/>
    </row>
    <row r="3" ht="12.75">
      <c r="F3" s="69" t="s">
        <v>386</v>
      </c>
    </row>
    <row r="4" spans="1:6" ht="18">
      <c r="A4" s="606" t="s">
        <v>387</v>
      </c>
      <c r="B4" s="606" t="s">
        <v>388</v>
      </c>
      <c r="C4" s="606" t="s">
        <v>282</v>
      </c>
      <c r="D4" s="606" t="s">
        <v>283</v>
      </c>
      <c r="E4" s="606"/>
      <c r="F4" s="609" t="s">
        <v>284</v>
      </c>
    </row>
    <row r="5" spans="1:6" ht="12.75">
      <c r="A5" s="606"/>
      <c r="B5" s="606"/>
      <c r="C5" s="606"/>
      <c r="D5" s="606" t="s">
        <v>284</v>
      </c>
      <c r="E5" s="606" t="s">
        <v>389</v>
      </c>
      <c r="F5" s="606"/>
    </row>
    <row r="6" spans="1:6" ht="23.25" customHeight="1">
      <c r="A6" s="606"/>
      <c r="B6" s="606"/>
      <c r="C6" s="606"/>
      <c r="D6" s="606"/>
      <c r="E6" s="606"/>
      <c r="F6" s="606"/>
    </row>
    <row r="7" spans="1:6" s="72" customFormat="1" ht="12.7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1">
        <v>6</v>
      </c>
    </row>
    <row r="8" spans="1:6" s="78" customFormat="1" ht="30" customHeight="1">
      <c r="A8" s="73">
        <v>200000</v>
      </c>
      <c r="B8" s="74" t="s">
        <v>390</v>
      </c>
      <c r="C8" s="75" t="s">
        <v>409</v>
      </c>
      <c r="D8" s="76">
        <v>778700</v>
      </c>
      <c r="E8" s="76">
        <v>778700</v>
      </c>
      <c r="F8" s="77">
        <f aca="true" t="shared" si="0" ref="F8:F16">C8+D8</f>
        <v>695724</v>
      </c>
    </row>
    <row r="9" spans="1:6" s="78" customFormat="1" ht="46.5" customHeight="1">
      <c r="A9" s="73">
        <v>208000</v>
      </c>
      <c r="B9" s="74" t="s">
        <v>391</v>
      </c>
      <c r="C9" s="75" t="s">
        <v>409</v>
      </c>
      <c r="D9" s="76">
        <v>778700</v>
      </c>
      <c r="E9" s="76">
        <v>778700</v>
      </c>
      <c r="F9" s="77">
        <f t="shared" si="0"/>
        <v>695724</v>
      </c>
    </row>
    <row r="10" spans="1:6" s="78" customFormat="1" ht="24.75" customHeight="1">
      <c r="A10" s="79">
        <v>208100</v>
      </c>
      <c r="B10" s="80" t="s">
        <v>392</v>
      </c>
      <c r="C10" s="81">
        <v>673524</v>
      </c>
      <c r="D10" s="81">
        <v>22200</v>
      </c>
      <c r="E10" s="81">
        <v>22200</v>
      </c>
      <c r="F10" s="82">
        <f t="shared" si="0"/>
        <v>695724</v>
      </c>
    </row>
    <row r="11" spans="1:6" s="78" customFormat="1" ht="54.75" customHeight="1">
      <c r="A11" s="79">
        <v>208400</v>
      </c>
      <c r="B11" s="80" t="s">
        <v>393</v>
      </c>
      <c r="C11" s="81">
        <v>-756500</v>
      </c>
      <c r="D11" s="81">
        <v>756500</v>
      </c>
      <c r="E11" s="81">
        <v>756500</v>
      </c>
      <c r="F11" s="82">
        <f t="shared" si="0"/>
        <v>0</v>
      </c>
    </row>
    <row r="12" spans="1:6" s="78" customFormat="1" ht="36" customHeight="1">
      <c r="A12" s="73"/>
      <c r="B12" s="74" t="s">
        <v>394</v>
      </c>
      <c r="C12" s="75" t="s">
        <v>409</v>
      </c>
      <c r="D12" s="76">
        <v>778700</v>
      </c>
      <c r="E12" s="76">
        <v>778700</v>
      </c>
      <c r="F12" s="77">
        <f t="shared" si="0"/>
        <v>695724</v>
      </c>
    </row>
    <row r="13" spans="1:6" s="78" customFormat="1" ht="45.75" customHeight="1">
      <c r="A13" s="73">
        <v>600000</v>
      </c>
      <c r="B13" s="74" t="s">
        <v>395</v>
      </c>
      <c r="C13" s="75" t="s">
        <v>409</v>
      </c>
      <c r="D13" s="76">
        <v>778700</v>
      </c>
      <c r="E13" s="76">
        <v>778700</v>
      </c>
      <c r="F13" s="77">
        <f t="shared" si="0"/>
        <v>695724</v>
      </c>
    </row>
    <row r="14" spans="1:6" s="78" customFormat="1" ht="32.25" customHeight="1">
      <c r="A14" s="73">
        <v>602000</v>
      </c>
      <c r="B14" s="74" t="s">
        <v>396</v>
      </c>
      <c r="C14" s="75" t="s">
        <v>409</v>
      </c>
      <c r="D14" s="76">
        <v>778700</v>
      </c>
      <c r="E14" s="76">
        <v>778700</v>
      </c>
      <c r="F14" s="77">
        <f t="shared" si="0"/>
        <v>695724</v>
      </c>
    </row>
    <row r="15" spans="1:6" s="78" customFormat="1" ht="32.25" customHeight="1">
      <c r="A15" s="79">
        <v>602100</v>
      </c>
      <c r="B15" s="80" t="s">
        <v>392</v>
      </c>
      <c r="C15" s="83" t="s">
        <v>408</v>
      </c>
      <c r="D15" s="84">
        <v>22200</v>
      </c>
      <c r="E15" s="84">
        <v>22200</v>
      </c>
      <c r="F15" s="77">
        <f t="shared" si="0"/>
        <v>695724</v>
      </c>
    </row>
    <row r="16" spans="1:6" s="78" customFormat="1" ht="57" customHeight="1">
      <c r="A16" s="85">
        <v>602400</v>
      </c>
      <c r="B16" s="80" t="s">
        <v>393</v>
      </c>
      <c r="C16" s="81">
        <v>-756500</v>
      </c>
      <c r="D16" s="81">
        <v>756500</v>
      </c>
      <c r="E16" s="81">
        <v>756500</v>
      </c>
      <c r="F16" s="77">
        <f t="shared" si="0"/>
        <v>0</v>
      </c>
    </row>
    <row r="17" spans="1:6" ht="18.75" hidden="1">
      <c r="A17" s="86"/>
      <c r="B17" s="87"/>
      <c r="C17" s="75" t="s">
        <v>397</v>
      </c>
      <c r="D17" s="76">
        <v>1026527</v>
      </c>
      <c r="E17" s="76">
        <v>1026527</v>
      </c>
      <c r="F17" s="88"/>
    </row>
    <row r="18" spans="1:6" ht="18.75" hidden="1">
      <c r="A18" s="89"/>
      <c r="B18" s="90"/>
      <c r="C18" s="75"/>
      <c r="D18" s="76">
        <v>2047188</v>
      </c>
      <c r="E18" s="76">
        <v>2047188</v>
      </c>
      <c r="F18" s="91"/>
    </row>
    <row r="19" spans="1:6" ht="24" customHeight="1">
      <c r="A19" s="604" t="s">
        <v>398</v>
      </c>
      <c r="B19" s="605"/>
      <c r="C19" s="75" t="s">
        <v>409</v>
      </c>
      <c r="D19" s="76">
        <v>778700</v>
      </c>
      <c r="E19" s="76">
        <v>778700</v>
      </c>
      <c r="F19" s="92">
        <f>C19+D19</f>
        <v>695724</v>
      </c>
    </row>
    <row r="22" spans="2:4" ht="18.75">
      <c r="B22" s="93" t="s">
        <v>399</v>
      </c>
      <c r="C22" s="93"/>
      <c r="D22" s="93" t="s">
        <v>470</v>
      </c>
    </row>
  </sheetData>
  <sheetProtection/>
  <mergeCells count="10">
    <mergeCell ref="A19:B19"/>
    <mergeCell ref="A4:A6"/>
    <mergeCell ref="B4:B6"/>
    <mergeCell ref="C4:C6"/>
    <mergeCell ref="A2:F2"/>
    <mergeCell ref="E1:G1"/>
    <mergeCell ref="F4:F6"/>
    <mergeCell ref="D5:D6"/>
    <mergeCell ref="E5:E6"/>
    <mergeCell ref="D4:E4"/>
  </mergeCells>
  <printOptions/>
  <pageMargins left="0.75" right="0.75" top="1" bottom="1" header="0.5" footer="0.5"/>
  <pageSetup horizontalDpi="600" verticalDpi="600" orientation="landscape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34"/>
  <sheetViews>
    <sheetView showZeros="0" view="pageBreakPreview" zoomScale="50" zoomScaleNormal="70" zoomScaleSheetLayoutView="50" zoomScalePageLayoutView="0" workbookViewId="0" topLeftCell="A1">
      <pane xSplit="5" ySplit="7" topLeftCell="F117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R1"/>
    </sheetView>
  </sheetViews>
  <sheetFormatPr defaultColWidth="8.8515625" defaultRowHeight="12.75"/>
  <cols>
    <col min="1" max="1" width="3.7109375" style="163" customWidth="1"/>
    <col min="2" max="2" width="12.57421875" style="96" customWidth="1"/>
    <col min="3" max="4" width="12.7109375" style="96" customWidth="1"/>
    <col min="5" max="5" width="55.8515625" style="165" customWidth="1"/>
    <col min="6" max="7" width="17.57421875" style="96" customWidth="1"/>
    <col min="8" max="8" width="15.421875" style="96" customWidth="1"/>
    <col min="9" max="9" width="15.7109375" style="96" customWidth="1"/>
    <col min="10" max="10" width="14.7109375" style="96" customWidth="1"/>
    <col min="11" max="11" width="16.28125" style="96" customWidth="1"/>
    <col min="12" max="12" width="16.00390625" style="96" customWidth="1"/>
    <col min="13" max="13" width="15.28125" style="96" customWidth="1"/>
    <col min="14" max="14" width="14.57421875" style="96" customWidth="1"/>
    <col min="15" max="15" width="15.00390625" style="96" customWidth="1"/>
    <col min="16" max="16" width="14.7109375" style="96" customWidth="1"/>
    <col min="17" max="17" width="23.57421875" style="96" customWidth="1"/>
    <col min="18" max="18" width="20.00390625" style="96" customWidth="1"/>
    <col min="19" max="19" width="8.8515625" style="97" customWidth="1"/>
    <col min="20" max="20" width="22.57421875" style="97" customWidth="1"/>
    <col min="21" max="16384" width="8.8515625" style="97" customWidth="1"/>
  </cols>
  <sheetData>
    <row r="1" spans="1:18" ht="135" customHeight="1">
      <c r="A1" s="94"/>
      <c r="B1" s="94"/>
      <c r="C1" s="94"/>
      <c r="D1" s="94"/>
      <c r="E1" s="95"/>
      <c r="F1" s="94"/>
      <c r="G1" s="94"/>
      <c r="H1" s="94"/>
      <c r="I1" s="94"/>
      <c r="J1" s="94"/>
      <c r="K1" s="94"/>
      <c r="L1" s="94"/>
      <c r="O1" s="617" t="s">
        <v>499</v>
      </c>
      <c r="P1" s="617"/>
      <c r="Q1" s="617"/>
      <c r="R1" s="617"/>
    </row>
    <row r="2" spans="1:18" ht="12" customHeight="1">
      <c r="A2" s="94"/>
      <c r="B2" s="94"/>
      <c r="C2" s="94"/>
      <c r="D2" s="94"/>
      <c r="E2" s="95"/>
      <c r="F2" s="94"/>
      <c r="G2" s="94"/>
      <c r="H2" s="94"/>
      <c r="I2" s="94"/>
      <c r="J2" s="94"/>
      <c r="K2" s="94"/>
      <c r="L2" s="94"/>
      <c r="M2" s="618"/>
      <c r="N2" s="618"/>
      <c r="O2" s="618"/>
      <c r="P2" s="618"/>
      <c r="Q2" s="618"/>
      <c r="R2" s="618"/>
    </row>
    <row r="3" spans="1:18" ht="49.5" customHeight="1">
      <c r="A3" s="98"/>
      <c r="B3" s="619" t="s">
        <v>461</v>
      </c>
      <c r="C3" s="619"/>
      <c r="D3" s="619"/>
      <c r="E3" s="619"/>
      <c r="F3" s="619"/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19"/>
      <c r="R3" s="99" t="s">
        <v>400</v>
      </c>
    </row>
    <row r="4" spans="1:18" ht="72" customHeight="1">
      <c r="A4" s="615"/>
      <c r="B4" s="616" t="s">
        <v>194</v>
      </c>
      <c r="C4" s="616" t="s">
        <v>177</v>
      </c>
      <c r="D4" s="610" t="s">
        <v>157</v>
      </c>
      <c r="E4" s="620" t="s">
        <v>401</v>
      </c>
      <c r="F4" s="614" t="s">
        <v>282</v>
      </c>
      <c r="G4" s="614"/>
      <c r="H4" s="614"/>
      <c r="I4" s="614"/>
      <c r="J4" s="614"/>
      <c r="K4" s="614" t="s">
        <v>402</v>
      </c>
      <c r="L4" s="614"/>
      <c r="M4" s="614"/>
      <c r="N4" s="614"/>
      <c r="O4" s="614"/>
      <c r="P4" s="614"/>
      <c r="Q4" s="614"/>
      <c r="R4" s="613" t="s">
        <v>361</v>
      </c>
    </row>
    <row r="5" spans="1:18" ht="21" customHeight="1">
      <c r="A5" s="615"/>
      <c r="B5" s="616"/>
      <c r="C5" s="616"/>
      <c r="D5" s="611"/>
      <c r="E5" s="620"/>
      <c r="F5" s="614" t="s">
        <v>361</v>
      </c>
      <c r="G5" s="614" t="s">
        <v>403</v>
      </c>
      <c r="H5" s="613" t="s">
        <v>404</v>
      </c>
      <c r="I5" s="613"/>
      <c r="J5" s="613" t="s">
        <v>405</v>
      </c>
      <c r="K5" s="614" t="s">
        <v>361</v>
      </c>
      <c r="L5" s="614" t="s">
        <v>403</v>
      </c>
      <c r="M5" s="613" t="s">
        <v>404</v>
      </c>
      <c r="N5" s="613"/>
      <c r="O5" s="613" t="s">
        <v>405</v>
      </c>
      <c r="P5" s="613" t="s">
        <v>404</v>
      </c>
      <c r="Q5" s="613"/>
      <c r="R5" s="613"/>
    </row>
    <row r="6" spans="1:18" ht="92.25" customHeight="1">
      <c r="A6" s="615"/>
      <c r="B6" s="616"/>
      <c r="C6" s="616"/>
      <c r="D6" s="612"/>
      <c r="E6" s="620"/>
      <c r="F6" s="614"/>
      <c r="G6" s="614"/>
      <c r="H6" s="100" t="s">
        <v>406</v>
      </c>
      <c r="I6" s="100" t="s">
        <v>407</v>
      </c>
      <c r="J6" s="613"/>
      <c r="K6" s="614"/>
      <c r="L6" s="614"/>
      <c r="M6" s="100" t="s">
        <v>406</v>
      </c>
      <c r="N6" s="100" t="s">
        <v>407</v>
      </c>
      <c r="O6" s="613"/>
      <c r="P6" s="101" t="s">
        <v>415</v>
      </c>
      <c r="Q6" s="102" t="s">
        <v>416</v>
      </c>
      <c r="R6" s="613"/>
    </row>
    <row r="7" spans="1:18" s="106" customFormat="1" ht="13.5" customHeight="1">
      <c r="A7" s="103"/>
      <c r="B7" s="104">
        <v>1</v>
      </c>
      <c r="C7" s="104">
        <v>2</v>
      </c>
      <c r="D7" s="104">
        <v>3</v>
      </c>
      <c r="E7" s="105">
        <v>4</v>
      </c>
      <c r="F7" s="100">
        <v>5</v>
      </c>
      <c r="G7" s="100">
        <v>6</v>
      </c>
      <c r="H7" s="100">
        <v>7</v>
      </c>
      <c r="I7" s="100">
        <v>8</v>
      </c>
      <c r="J7" s="100">
        <v>9</v>
      </c>
      <c r="K7" s="100">
        <v>10</v>
      </c>
      <c r="L7" s="100">
        <v>11</v>
      </c>
      <c r="M7" s="100">
        <v>12</v>
      </c>
      <c r="N7" s="100">
        <v>13</v>
      </c>
      <c r="O7" s="100">
        <v>14</v>
      </c>
      <c r="P7" s="100">
        <v>15</v>
      </c>
      <c r="Q7" s="100">
        <v>16</v>
      </c>
      <c r="R7" s="100">
        <v>17</v>
      </c>
    </row>
    <row r="8" spans="1:18" s="109" customFormat="1" ht="44.25" customHeight="1">
      <c r="A8" s="107"/>
      <c r="B8" s="321" t="s">
        <v>418</v>
      </c>
      <c r="C8" s="321"/>
      <c r="D8" s="321"/>
      <c r="E8" s="322" t="s">
        <v>417</v>
      </c>
      <c r="F8" s="323">
        <f>F9</f>
        <v>9039200</v>
      </c>
      <c r="G8" s="323">
        <f aca="true" t="shared" si="0" ref="G8:Q8">G9</f>
        <v>9039200</v>
      </c>
      <c r="H8" s="323">
        <f t="shared" si="0"/>
        <v>3520000</v>
      </c>
      <c r="I8" s="323">
        <f t="shared" si="0"/>
        <v>370800</v>
      </c>
      <c r="J8" s="323">
        <f t="shared" si="0"/>
        <v>0</v>
      </c>
      <c r="K8" s="323">
        <f t="shared" si="0"/>
        <v>262600</v>
      </c>
      <c r="L8" s="323">
        <f t="shared" si="0"/>
        <v>52900</v>
      </c>
      <c r="M8" s="323">
        <f t="shared" si="0"/>
        <v>0</v>
      </c>
      <c r="N8" s="323">
        <f t="shared" si="0"/>
        <v>0</v>
      </c>
      <c r="O8" s="323">
        <f t="shared" si="0"/>
        <v>209700</v>
      </c>
      <c r="P8" s="323">
        <f t="shared" si="0"/>
        <v>209700</v>
      </c>
      <c r="Q8" s="323">
        <f t="shared" si="0"/>
        <v>199500</v>
      </c>
      <c r="R8" s="108">
        <f aca="true" t="shared" si="1" ref="R8:R51">F8+K8</f>
        <v>9301800</v>
      </c>
    </row>
    <row r="9" spans="1:18" s="114" customFormat="1" ht="19.5" customHeight="1">
      <c r="A9" s="110"/>
      <c r="B9" s="324" t="s">
        <v>195</v>
      </c>
      <c r="C9" s="324"/>
      <c r="D9" s="324"/>
      <c r="E9" s="357" t="s">
        <v>417</v>
      </c>
      <c r="F9" s="325">
        <f>F10+F12+F16+F21+F25+F28+F31+F33+F35</f>
        <v>9039200</v>
      </c>
      <c r="G9" s="325">
        <f aca="true" t="shared" si="2" ref="G9:Q9">G10+G12+G16+G21+G25+G28+G31+G33+G35</f>
        <v>9039200</v>
      </c>
      <c r="H9" s="325">
        <f t="shared" si="2"/>
        <v>3520000</v>
      </c>
      <c r="I9" s="325">
        <f t="shared" si="2"/>
        <v>370800</v>
      </c>
      <c r="J9" s="325">
        <f t="shared" si="2"/>
        <v>0</v>
      </c>
      <c r="K9" s="325">
        <f>K10+K12+K16+K21+K25+K28+K31+K33+K35</f>
        <v>262600</v>
      </c>
      <c r="L9" s="325">
        <f t="shared" si="2"/>
        <v>52900</v>
      </c>
      <c r="M9" s="325">
        <f t="shared" si="2"/>
        <v>0</v>
      </c>
      <c r="N9" s="325">
        <f t="shared" si="2"/>
        <v>0</v>
      </c>
      <c r="O9" s="325">
        <f t="shared" si="2"/>
        <v>209700</v>
      </c>
      <c r="P9" s="325">
        <f t="shared" si="2"/>
        <v>209700</v>
      </c>
      <c r="Q9" s="325">
        <f t="shared" si="2"/>
        <v>199500</v>
      </c>
      <c r="R9" s="320">
        <f t="shared" si="1"/>
        <v>9301800</v>
      </c>
    </row>
    <row r="10" spans="1:18" s="114" customFormat="1" ht="19.5" customHeight="1">
      <c r="A10" s="110"/>
      <c r="B10" s="310" t="s">
        <v>175</v>
      </c>
      <c r="C10" s="111" t="s">
        <v>176</v>
      </c>
      <c r="D10" s="344" t="s">
        <v>175</v>
      </c>
      <c r="E10" s="112" t="s">
        <v>28</v>
      </c>
      <c r="F10" s="113">
        <f>F11</f>
        <v>4594300</v>
      </c>
      <c r="G10" s="113">
        <f aca="true" t="shared" si="3" ref="G10:Q10">G11</f>
        <v>4594300</v>
      </c>
      <c r="H10" s="113">
        <f t="shared" si="3"/>
        <v>3100000</v>
      </c>
      <c r="I10" s="113">
        <f t="shared" si="3"/>
        <v>212300</v>
      </c>
      <c r="J10" s="113">
        <f t="shared" si="3"/>
        <v>0</v>
      </c>
      <c r="K10" s="113">
        <f t="shared" si="3"/>
        <v>52000</v>
      </c>
      <c r="L10" s="113">
        <f t="shared" si="3"/>
        <v>25000</v>
      </c>
      <c r="M10" s="113">
        <f t="shared" si="3"/>
        <v>0</v>
      </c>
      <c r="N10" s="113">
        <f t="shared" si="3"/>
        <v>0</v>
      </c>
      <c r="O10" s="113">
        <f t="shared" si="3"/>
        <v>27000</v>
      </c>
      <c r="P10" s="113">
        <f t="shared" si="3"/>
        <v>27000</v>
      </c>
      <c r="Q10" s="407">
        <f t="shared" si="3"/>
        <v>27000</v>
      </c>
      <c r="R10" s="320">
        <f t="shared" si="1"/>
        <v>4646300</v>
      </c>
    </row>
    <row r="11" spans="1:20" ht="100.5" customHeight="1">
      <c r="A11" s="115"/>
      <c r="B11" s="116" t="s">
        <v>196</v>
      </c>
      <c r="C11" s="116" t="s">
        <v>174</v>
      </c>
      <c r="D11" s="116" t="s">
        <v>419</v>
      </c>
      <c r="E11" s="326" t="s">
        <v>197</v>
      </c>
      <c r="F11" s="113">
        <v>4594300</v>
      </c>
      <c r="G11" s="311">
        <v>4594300</v>
      </c>
      <c r="H11" s="311">
        <v>3100000</v>
      </c>
      <c r="I11" s="117">
        <v>212300</v>
      </c>
      <c r="J11" s="117"/>
      <c r="K11" s="113">
        <v>52000</v>
      </c>
      <c r="L11" s="117">
        <v>25000</v>
      </c>
      <c r="M11" s="117"/>
      <c r="N11" s="117"/>
      <c r="O11" s="117">
        <v>27000</v>
      </c>
      <c r="P11" s="117">
        <v>27000</v>
      </c>
      <c r="Q11" s="408">
        <v>27000</v>
      </c>
      <c r="R11" s="108">
        <f t="shared" si="1"/>
        <v>4646300</v>
      </c>
      <c r="T11" s="542">
        <f>F10+F39+F64+F106+F116</f>
        <v>7475100</v>
      </c>
    </row>
    <row r="12" spans="1:20" ht="21" customHeight="1">
      <c r="A12" s="115"/>
      <c r="B12" s="310" t="s">
        <v>175</v>
      </c>
      <c r="C12" s="345" t="s">
        <v>69</v>
      </c>
      <c r="D12" s="344" t="s">
        <v>175</v>
      </c>
      <c r="E12" s="343" t="s">
        <v>68</v>
      </c>
      <c r="F12" s="113">
        <f>F13+F15</f>
        <v>150100</v>
      </c>
      <c r="G12" s="113">
        <f aca="true" t="shared" si="4" ref="G12:Q12">G13+G15</f>
        <v>150100</v>
      </c>
      <c r="H12" s="117">
        <f t="shared" si="4"/>
        <v>0</v>
      </c>
      <c r="I12" s="117">
        <f t="shared" si="4"/>
        <v>0</v>
      </c>
      <c r="J12" s="117">
        <f t="shared" si="4"/>
        <v>0</v>
      </c>
      <c r="K12" s="117">
        <f t="shared" si="4"/>
        <v>0</v>
      </c>
      <c r="L12" s="117">
        <f t="shared" si="4"/>
        <v>0</v>
      </c>
      <c r="M12" s="117">
        <f t="shared" si="4"/>
        <v>0</v>
      </c>
      <c r="N12" s="117">
        <f t="shared" si="4"/>
        <v>0</v>
      </c>
      <c r="O12" s="117">
        <f t="shared" si="4"/>
        <v>0</v>
      </c>
      <c r="P12" s="117">
        <f t="shared" si="4"/>
        <v>0</v>
      </c>
      <c r="Q12" s="117">
        <f t="shared" si="4"/>
        <v>0</v>
      </c>
      <c r="R12" s="108">
        <f t="shared" si="1"/>
        <v>150100</v>
      </c>
      <c r="T12" s="118"/>
    </row>
    <row r="13" spans="1:18" ht="39.75" customHeight="1">
      <c r="A13" s="115"/>
      <c r="B13" s="331" t="s">
        <v>198</v>
      </c>
      <c r="C13" s="331" t="s">
        <v>179</v>
      </c>
      <c r="D13" s="332" t="s">
        <v>175</v>
      </c>
      <c r="E13" s="333" t="s">
        <v>199</v>
      </c>
      <c r="F13" s="113">
        <f>F14</f>
        <v>35000</v>
      </c>
      <c r="G13" s="113">
        <f>G14</f>
        <v>35000</v>
      </c>
      <c r="H13" s="113">
        <f>H14</f>
        <v>0</v>
      </c>
      <c r="I13" s="113">
        <f>I14</f>
        <v>0</v>
      </c>
      <c r="J13" s="113">
        <f>J14</f>
        <v>0</v>
      </c>
      <c r="K13" s="113"/>
      <c r="L13" s="113"/>
      <c r="M13" s="113">
        <v>0</v>
      </c>
      <c r="N13" s="113">
        <v>0</v>
      </c>
      <c r="O13" s="113"/>
      <c r="P13" s="113"/>
      <c r="Q13" s="113"/>
      <c r="R13" s="108">
        <f t="shared" si="1"/>
        <v>35000</v>
      </c>
    </row>
    <row r="14" spans="1:18" ht="44.25" customHeight="1">
      <c r="A14" s="115"/>
      <c r="B14" s="127" t="s">
        <v>201</v>
      </c>
      <c r="C14" s="120" t="s">
        <v>180</v>
      </c>
      <c r="D14" s="120" t="s">
        <v>442</v>
      </c>
      <c r="E14" s="327" t="s">
        <v>200</v>
      </c>
      <c r="F14" s="121">
        <v>35000</v>
      </c>
      <c r="G14" s="122">
        <v>35000</v>
      </c>
      <c r="H14" s="113"/>
      <c r="I14" s="113"/>
      <c r="J14" s="117"/>
      <c r="K14" s="123"/>
      <c r="L14" s="124"/>
      <c r="M14" s="124"/>
      <c r="N14" s="124"/>
      <c r="O14" s="124"/>
      <c r="P14" s="125"/>
      <c r="Q14" s="125"/>
      <c r="R14" s="108">
        <f t="shared" si="1"/>
        <v>35000</v>
      </c>
    </row>
    <row r="15" spans="1:18" ht="31.5" customHeight="1">
      <c r="A15" s="115"/>
      <c r="B15" s="127" t="s">
        <v>202</v>
      </c>
      <c r="C15" s="120" t="s">
        <v>181</v>
      </c>
      <c r="D15" s="120" t="s">
        <v>178</v>
      </c>
      <c r="E15" s="327" t="s">
        <v>422</v>
      </c>
      <c r="F15" s="121">
        <v>115100</v>
      </c>
      <c r="G15" s="122">
        <v>115100</v>
      </c>
      <c r="H15" s="113"/>
      <c r="I15" s="113"/>
      <c r="J15" s="117"/>
      <c r="K15" s="123"/>
      <c r="L15" s="124"/>
      <c r="M15" s="124"/>
      <c r="N15" s="124"/>
      <c r="O15" s="124"/>
      <c r="P15" s="125"/>
      <c r="Q15" s="125"/>
      <c r="R15" s="108">
        <f t="shared" si="1"/>
        <v>115100</v>
      </c>
    </row>
    <row r="16" spans="1:18" ht="25.5" customHeight="1">
      <c r="A16" s="115"/>
      <c r="B16" s="310" t="s">
        <v>175</v>
      </c>
      <c r="C16" s="328" t="s">
        <v>70</v>
      </c>
      <c r="D16" s="310" t="s">
        <v>175</v>
      </c>
      <c r="E16" s="329" t="s">
        <v>71</v>
      </c>
      <c r="F16" s="121">
        <f>F17+F19</f>
        <v>2565000</v>
      </c>
      <c r="G16" s="121">
        <f aca="true" t="shared" si="5" ref="G16:Q16">G17+G19</f>
        <v>2565000</v>
      </c>
      <c r="H16" s="121">
        <f t="shared" si="5"/>
        <v>420000</v>
      </c>
      <c r="I16" s="121">
        <f t="shared" si="5"/>
        <v>158500</v>
      </c>
      <c r="J16" s="121">
        <f t="shared" si="5"/>
        <v>0</v>
      </c>
      <c r="K16" s="121">
        <f t="shared" si="5"/>
        <v>200</v>
      </c>
      <c r="L16" s="121">
        <f t="shared" si="5"/>
        <v>0</v>
      </c>
      <c r="M16" s="121">
        <f t="shared" si="5"/>
        <v>0</v>
      </c>
      <c r="N16" s="121">
        <f t="shared" si="5"/>
        <v>0</v>
      </c>
      <c r="O16" s="121">
        <f t="shared" si="5"/>
        <v>200</v>
      </c>
      <c r="P16" s="121">
        <f t="shared" si="5"/>
        <v>200</v>
      </c>
      <c r="Q16" s="409">
        <f t="shared" si="5"/>
        <v>0</v>
      </c>
      <c r="R16" s="108">
        <f t="shared" si="1"/>
        <v>2565200</v>
      </c>
    </row>
    <row r="17" spans="1:18" ht="39" customHeight="1">
      <c r="A17" s="115"/>
      <c r="B17" s="563" t="s">
        <v>475</v>
      </c>
      <c r="C17" s="120" t="s">
        <v>474</v>
      </c>
      <c r="D17" s="353" t="s">
        <v>175</v>
      </c>
      <c r="E17" s="327" t="s">
        <v>476</v>
      </c>
      <c r="F17" s="121">
        <v>65000</v>
      </c>
      <c r="G17" s="121">
        <v>65000</v>
      </c>
      <c r="H17" s="121"/>
      <c r="I17" s="121"/>
      <c r="J17" s="121"/>
      <c r="K17" s="121"/>
      <c r="L17" s="121"/>
      <c r="M17" s="121"/>
      <c r="N17" s="121"/>
      <c r="O17" s="121"/>
      <c r="P17" s="121"/>
      <c r="Q17" s="409"/>
      <c r="R17" s="108">
        <f t="shared" si="1"/>
        <v>65000</v>
      </c>
    </row>
    <row r="18" spans="1:18" ht="61.5" customHeight="1">
      <c r="A18" s="115"/>
      <c r="B18" s="563" t="s">
        <v>472</v>
      </c>
      <c r="C18" s="120" t="s">
        <v>471</v>
      </c>
      <c r="D18" s="120" t="s">
        <v>425</v>
      </c>
      <c r="E18" s="550" t="s">
        <v>473</v>
      </c>
      <c r="F18" s="121">
        <v>65000</v>
      </c>
      <c r="G18" s="122">
        <v>65000</v>
      </c>
      <c r="H18" s="121"/>
      <c r="I18" s="121"/>
      <c r="J18" s="121"/>
      <c r="K18" s="121"/>
      <c r="L18" s="121"/>
      <c r="M18" s="121"/>
      <c r="N18" s="121"/>
      <c r="O18" s="121"/>
      <c r="P18" s="121"/>
      <c r="Q18" s="409"/>
      <c r="R18" s="108">
        <f t="shared" si="1"/>
        <v>65000</v>
      </c>
    </row>
    <row r="19" spans="1:18" ht="18.75">
      <c r="A19" s="115"/>
      <c r="B19" s="127" t="s">
        <v>203</v>
      </c>
      <c r="C19" s="120" t="s">
        <v>182</v>
      </c>
      <c r="D19" s="120" t="s">
        <v>425</v>
      </c>
      <c r="E19" s="130" t="s">
        <v>426</v>
      </c>
      <c r="F19" s="121">
        <v>2500000</v>
      </c>
      <c r="G19" s="122">
        <v>2500000</v>
      </c>
      <c r="H19" s="122">
        <v>420000</v>
      </c>
      <c r="I19" s="122">
        <v>158500</v>
      </c>
      <c r="J19" s="121"/>
      <c r="K19" s="121">
        <v>200</v>
      </c>
      <c r="L19" s="121"/>
      <c r="M19" s="121"/>
      <c r="N19" s="121"/>
      <c r="O19" s="122">
        <v>200</v>
      </c>
      <c r="P19" s="122">
        <v>200</v>
      </c>
      <c r="Q19" s="410">
        <v>0</v>
      </c>
      <c r="R19" s="108">
        <f t="shared" si="1"/>
        <v>2500200</v>
      </c>
    </row>
    <row r="20" spans="1:18" ht="37.5" hidden="1">
      <c r="A20" s="115"/>
      <c r="B20" s="129">
        <v>100102</v>
      </c>
      <c r="C20" s="120" t="s">
        <v>423</v>
      </c>
      <c r="D20" s="120"/>
      <c r="E20" s="130" t="s">
        <v>424</v>
      </c>
      <c r="F20" s="121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410"/>
      <c r="R20" s="108">
        <f t="shared" si="1"/>
        <v>0</v>
      </c>
    </row>
    <row r="21" spans="1:18" ht="19.5">
      <c r="A21" s="115"/>
      <c r="B21" s="310" t="s">
        <v>175</v>
      </c>
      <c r="C21" s="328" t="s">
        <v>33</v>
      </c>
      <c r="D21" s="344" t="s">
        <v>175</v>
      </c>
      <c r="E21" s="416" t="s">
        <v>29</v>
      </c>
      <c r="F21" s="121">
        <f>F22+F23</f>
        <v>0</v>
      </c>
      <c r="G21" s="121">
        <f aca="true" t="shared" si="6" ref="G21:Q21">G22+G23</f>
        <v>0</v>
      </c>
      <c r="H21" s="121">
        <f t="shared" si="6"/>
        <v>0</v>
      </c>
      <c r="I21" s="121">
        <f t="shared" si="6"/>
        <v>0</v>
      </c>
      <c r="J21" s="121">
        <f t="shared" si="6"/>
        <v>0</v>
      </c>
      <c r="K21" s="121">
        <f t="shared" si="6"/>
        <v>12500</v>
      </c>
      <c r="L21" s="121">
        <f t="shared" si="6"/>
        <v>0</v>
      </c>
      <c r="M21" s="121">
        <f t="shared" si="6"/>
        <v>0</v>
      </c>
      <c r="N21" s="121">
        <f t="shared" si="6"/>
        <v>0</v>
      </c>
      <c r="O21" s="121">
        <f t="shared" si="6"/>
        <v>12500</v>
      </c>
      <c r="P21" s="121">
        <f t="shared" si="6"/>
        <v>12500</v>
      </c>
      <c r="Q21" s="409">
        <f t="shared" si="6"/>
        <v>12500</v>
      </c>
      <c r="R21" s="108">
        <f t="shared" si="1"/>
        <v>12500</v>
      </c>
    </row>
    <row r="22" spans="1:18" ht="18.75">
      <c r="A22" s="115"/>
      <c r="B22" s="120" t="s">
        <v>207</v>
      </c>
      <c r="C22" s="120" t="s">
        <v>183</v>
      </c>
      <c r="D22" s="120" t="s">
        <v>427</v>
      </c>
      <c r="E22" s="130" t="s">
        <v>204</v>
      </c>
      <c r="F22" s="121"/>
      <c r="G22" s="121"/>
      <c r="H22" s="121"/>
      <c r="I22" s="121"/>
      <c r="J22" s="121"/>
      <c r="K22" s="121">
        <v>12500</v>
      </c>
      <c r="L22" s="121"/>
      <c r="M22" s="121"/>
      <c r="N22" s="121"/>
      <c r="O22" s="122">
        <v>12500</v>
      </c>
      <c r="P22" s="122">
        <v>12500</v>
      </c>
      <c r="Q22" s="410">
        <v>12500</v>
      </c>
      <c r="R22" s="108">
        <f t="shared" si="1"/>
        <v>12500</v>
      </c>
    </row>
    <row r="23" spans="1:18" ht="37.5">
      <c r="A23" s="115"/>
      <c r="B23" s="120" t="s">
        <v>208</v>
      </c>
      <c r="C23" s="120" t="s">
        <v>184</v>
      </c>
      <c r="D23" s="120" t="s">
        <v>428</v>
      </c>
      <c r="E23" s="334" t="s">
        <v>429</v>
      </c>
      <c r="F23" s="121"/>
      <c r="G23" s="122"/>
      <c r="H23" s="122"/>
      <c r="I23" s="122"/>
      <c r="J23" s="122"/>
      <c r="K23" s="121"/>
      <c r="L23" s="122"/>
      <c r="M23" s="122"/>
      <c r="N23" s="122"/>
      <c r="O23" s="122"/>
      <c r="P23" s="122"/>
      <c r="Q23" s="410"/>
      <c r="R23" s="108">
        <f t="shared" si="1"/>
        <v>0</v>
      </c>
    </row>
    <row r="24" spans="1:18" ht="37.5" hidden="1">
      <c r="A24" s="115"/>
      <c r="B24" s="120">
        <v>150202</v>
      </c>
      <c r="C24" s="131" t="s">
        <v>428</v>
      </c>
      <c r="D24" s="131"/>
      <c r="E24" s="132" t="s">
        <v>429</v>
      </c>
      <c r="F24" s="121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08">
        <f t="shared" si="1"/>
        <v>0</v>
      </c>
    </row>
    <row r="25" spans="1:18" ht="37.5">
      <c r="A25" s="115"/>
      <c r="B25" s="344" t="s">
        <v>175</v>
      </c>
      <c r="C25" s="328" t="s">
        <v>30</v>
      </c>
      <c r="D25" s="344" t="s">
        <v>175</v>
      </c>
      <c r="E25" s="417" t="s">
        <v>34</v>
      </c>
      <c r="F25" s="121">
        <f aca="true" t="shared" si="7" ref="F25:Q25">F26+F27</f>
        <v>1620000</v>
      </c>
      <c r="G25" s="121">
        <f t="shared" si="7"/>
        <v>1620000</v>
      </c>
      <c r="H25" s="121">
        <f t="shared" si="7"/>
        <v>0</v>
      </c>
      <c r="I25" s="121">
        <f t="shared" si="7"/>
        <v>0</v>
      </c>
      <c r="J25" s="121">
        <f t="shared" si="7"/>
        <v>0</v>
      </c>
      <c r="K25" s="121">
        <f t="shared" si="7"/>
        <v>0</v>
      </c>
      <c r="L25" s="121">
        <f t="shared" si="7"/>
        <v>0</v>
      </c>
      <c r="M25" s="121">
        <f t="shared" si="7"/>
        <v>0</v>
      </c>
      <c r="N25" s="121">
        <f t="shared" si="7"/>
        <v>0</v>
      </c>
      <c r="O25" s="121">
        <f t="shared" si="7"/>
        <v>0</v>
      </c>
      <c r="P25" s="121">
        <f t="shared" si="7"/>
        <v>0</v>
      </c>
      <c r="Q25" s="121">
        <f t="shared" si="7"/>
        <v>0</v>
      </c>
      <c r="R25" s="108">
        <f t="shared" si="1"/>
        <v>1620000</v>
      </c>
    </row>
    <row r="26" spans="1:18" ht="37.5">
      <c r="A26" s="115"/>
      <c r="B26" s="335" t="s">
        <v>209</v>
      </c>
      <c r="C26" s="330" t="s">
        <v>185</v>
      </c>
      <c r="D26" s="330" t="s">
        <v>205</v>
      </c>
      <c r="E26" s="336" t="s">
        <v>206</v>
      </c>
      <c r="F26" s="121">
        <v>120000</v>
      </c>
      <c r="G26" s="121">
        <v>120000</v>
      </c>
      <c r="H26" s="122"/>
      <c r="I26" s="122"/>
      <c r="J26" s="122"/>
      <c r="K26" s="121"/>
      <c r="L26" s="121"/>
      <c r="M26" s="121"/>
      <c r="N26" s="121"/>
      <c r="O26" s="121"/>
      <c r="P26" s="121"/>
      <c r="Q26" s="122"/>
      <c r="R26" s="108">
        <f t="shared" si="1"/>
        <v>120000</v>
      </c>
    </row>
    <row r="27" spans="1:18" ht="32.25" customHeight="1">
      <c r="A27" s="115"/>
      <c r="B27" s="337" t="s">
        <v>210</v>
      </c>
      <c r="C27" s="131" t="s">
        <v>186</v>
      </c>
      <c r="D27" s="338" t="s">
        <v>431</v>
      </c>
      <c r="E27" s="130" t="s">
        <v>211</v>
      </c>
      <c r="F27" s="121">
        <v>1500000</v>
      </c>
      <c r="G27" s="122">
        <v>1500000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08">
        <f t="shared" si="1"/>
        <v>1500000</v>
      </c>
    </row>
    <row r="28" spans="1:18" ht="39.75" customHeight="1">
      <c r="A28" s="115"/>
      <c r="B28" s="344" t="s">
        <v>175</v>
      </c>
      <c r="C28" s="411" t="s">
        <v>31</v>
      </c>
      <c r="D28" s="344" t="s">
        <v>175</v>
      </c>
      <c r="E28" s="418" t="s">
        <v>35</v>
      </c>
      <c r="F28" s="121">
        <f>F29+F30</f>
        <v>20000</v>
      </c>
      <c r="G28" s="121">
        <f aca="true" t="shared" si="8" ref="G28:Q28">G29+G30</f>
        <v>20000</v>
      </c>
      <c r="H28" s="121">
        <f t="shared" si="8"/>
        <v>0</v>
      </c>
      <c r="I28" s="121">
        <f t="shared" si="8"/>
        <v>0</v>
      </c>
      <c r="J28" s="121">
        <f t="shared" si="8"/>
        <v>0</v>
      </c>
      <c r="K28" s="121">
        <f t="shared" si="8"/>
        <v>60000</v>
      </c>
      <c r="L28" s="121">
        <f t="shared" si="8"/>
        <v>0</v>
      </c>
      <c r="M28" s="121">
        <f t="shared" si="8"/>
        <v>0</v>
      </c>
      <c r="N28" s="121">
        <f t="shared" si="8"/>
        <v>0</v>
      </c>
      <c r="O28" s="121">
        <f t="shared" si="8"/>
        <v>60000</v>
      </c>
      <c r="P28" s="121">
        <f t="shared" si="8"/>
        <v>60000</v>
      </c>
      <c r="Q28" s="409">
        <f t="shared" si="8"/>
        <v>60000</v>
      </c>
      <c r="R28" s="108">
        <f t="shared" si="1"/>
        <v>80000</v>
      </c>
    </row>
    <row r="29" spans="1:18" ht="42" customHeight="1">
      <c r="A29" s="115"/>
      <c r="B29" s="337" t="s">
        <v>212</v>
      </c>
      <c r="C29" s="131" t="s">
        <v>187</v>
      </c>
      <c r="D29" s="338" t="s">
        <v>432</v>
      </c>
      <c r="E29" s="130" t="s">
        <v>213</v>
      </c>
      <c r="F29" s="121">
        <v>20000</v>
      </c>
      <c r="G29" s="121">
        <v>20000</v>
      </c>
      <c r="H29" s="122"/>
      <c r="I29" s="122"/>
      <c r="J29" s="122"/>
      <c r="K29" s="121"/>
      <c r="L29" s="121"/>
      <c r="M29" s="121"/>
      <c r="N29" s="121"/>
      <c r="O29" s="121"/>
      <c r="P29" s="121"/>
      <c r="Q29" s="122"/>
      <c r="R29" s="108">
        <f t="shared" si="1"/>
        <v>20000</v>
      </c>
    </row>
    <row r="30" spans="1:18" ht="42" customHeight="1">
      <c r="A30" s="115"/>
      <c r="B30" s="337" t="s">
        <v>78</v>
      </c>
      <c r="C30" s="131" t="s">
        <v>79</v>
      </c>
      <c r="D30" s="338" t="s">
        <v>167</v>
      </c>
      <c r="E30" s="130" t="s">
        <v>15</v>
      </c>
      <c r="F30" s="121"/>
      <c r="G30" s="121"/>
      <c r="H30" s="122"/>
      <c r="I30" s="122"/>
      <c r="J30" s="122"/>
      <c r="K30" s="121">
        <v>60000</v>
      </c>
      <c r="L30" s="121"/>
      <c r="M30" s="121"/>
      <c r="N30" s="121"/>
      <c r="O30" s="122">
        <v>60000</v>
      </c>
      <c r="P30" s="122">
        <v>60000</v>
      </c>
      <c r="Q30" s="410">
        <v>60000</v>
      </c>
      <c r="R30" s="108">
        <f t="shared" si="1"/>
        <v>60000</v>
      </c>
    </row>
    <row r="31" spans="1:18" ht="44.25" customHeight="1">
      <c r="A31" s="115"/>
      <c r="B31" s="344" t="s">
        <v>175</v>
      </c>
      <c r="C31" s="411" t="s">
        <v>32</v>
      </c>
      <c r="D31" s="344" t="s">
        <v>175</v>
      </c>
      <c r="E31" s="418" t="s">
        <v>36</v>
      </c>
      <c r="F31" s="121">
        <f>F32</f>
        <v>60000</v>
      </c>
      <c r="G31" s="121">
        <f aca="true" t="shared" si="9" ref="G31:Q31">G32</f>
        <v>60000</v>
      </c>
      <c r="H31" s="121">
        <f t="shared" si="9"/>
        <v>0</v>
      </c>
      <c r="I31" s="121">
        <f t="shared" si="9"/>
        <v>0</v>
      </c>
      <c r="J31" s="121">
        <f t="shared" si="9"/>
        <v>0</v>
      </c>
      <c r="K31" s="121">
        <f t="shared" si="9"/>
        <v>0</v>
      </c>
      <c r="L31" s="121">
        <f t="shared" si="9"/>
        <v>0</v>
      </c>
      <c r="M31" s="121">
        <f t="shared" si="9"/>
        <v>0</v>
      </c>
      <c r="N31" s="121">
        <f t="shared" si="9"/>
        <v>0</v>
      </c>
      <c r="O31" s="121">
        <f t="shared" si="9"/>
        <v>0</v>
      </c>
      <c r="P31" s="121">
        <f t="shared" si="9"/>
        <v>0</v>
      </c>
      <c r="Q31" s="121">
        <f t="shared" si="9"/>
        <v>0</v>
      </c>
      <c r="R31" s="108">
        <f t="shared" si="1"/>
        <v>60000</v>
      </c>
    </row>
    <row r="32" spans="1:18" ht="60" customHeight="1">
      <c r="A32" s="115"/>
      <c r="B32" s="337" t="s">
        <v>214</v>
      </c>
      <c r="C32" s="116" t="s">
        <v>188</v>
      </c>
      <c r="D32" s="116" t="s">
        <v>433</v>
      </c>
      <c r="E32" s="133" t="s">
        <v>434</v>
      </c>
      <c r="F32" s="121">
        <v>60000</v>
      </c>
      <c r="G32" s="121">
        <v>60000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08">
        <f t="shared" si="1"/>
        <v>60000</v>
      </c>
    </row>
    <row r="33" spans="1:18" ht="25.5" customHeight="1">
      <c r="A33" s="115"/>
      <c r="B33" s="344" t="s">
        <v>175</v>
      </c>
      <c r="C33" s="111" t="s">
        <v>38</v>
      </c>
      <c r="D33" s="344" t="s">
        <v>175</v>
      </c>
      <c r="E33" s="343" t="s">
        <v>37</v>
      </c>
      <c r="F33" s="121">
        <f>F34</f>
        <v>29800</v>
      </c>
      <c r="G33" s="121">
        <f aca="true" t="shared" si="10" ref="G33:Q33">G34</f>
        <v>29800</v>
      </c>
      <c r="H33" s="121">
        <f t="shared" si="10"/>
        <v>0</v>
      </c>
      <c r="I33" s="121">
        <f t="shared" si="10"/>
        <v>0</v>
      </c>
      <c r="J33" s="121">
        <f t="shared" si="10"/>
        <v>0</v>
      </c>
      <c r="K33" s="121">
        <f t="shared" si="10"/>
        <v>110000</v>
      </c>
      <c r="L33" s="121">
        <f t="shared" si="10"/>
        <v>0</v>
      </c>
      <c r="M33" s="121">
        <f t="shared" si="10"/>
        <v>0</v>
      </c>
      <c r="N33" s="121">
        <f t="shared" si="10"/>
        <v>0</v>
      </c>
      <c r="O33" s="121">
        <f t="shared" si="10"/>
        <v>110000</v>
      </c>
      <c r="P33" s="121">
        <f t="shared" si="10"/>
        <v>110000</v>
      </c>
      <c r="Q33" s="409">
        <f t="shared" si="10"/>
        <v>100000</v>
      </c>
      <c r="R33" s="108">
        <f t="shared" si="1"/>
        <v>139800</v>
      </c>
    </row>
    <row r="34" spans="1:18" s="114" customFormat="1" ht="27.75" customHeight="1">
      <c r="A34" s="110"/>
      <c r="B34" s="331" t="s">
        <v>215</v>
      </c>
      <c r="C34" s="331" t="s">
        <v>189</v>
      </c>
      <c r="D34" s="331" t="s">
        <v>435</v>
      </c>
      <c r="E34" s="333" t="s">
        <v>436</v>
      </c>
      <c r="F34" s="113">
        <v>29800</v>
      </c>
      <c r="G34" s="113">
        <v>29800</v>
      </c>
      <c r="H34" s="113">
        <v>0</v>
      </c>
      <c r="I34" s="113">
        <v>0</v>
      </c>
      <c r="J34" s="113">
        <v>0</v>
      </c>
      <c r="K34" s="134">
        <v>110000</v>
      </c>
      <c r="L34" s="113">
        <v>0</v>
      </c>
      <c r="M34" s="113">
        <v>0</v>
      </c>
      <c r="N34" s="113">
        <v>0</v>
      </c>
      <c r="O34" s="117">
        <v>110000</v>
      </c>
      <c r="P34" s="117">
        <v>110000</v>
      </c>
      <c r="Q34" s="408">
        <v>100000</v>
      </c>
      <c r="R34" s="108">
        <f t="shared" si="1"/>
        <v>139800</v>
      </c>
    </row>
    <row r="35" spans="1:18" s="114" customFormat="1" ht="27.75" customHeight="1">
      <c r="A35" s="110"/>
      <c r="B35" s="344" t="s">
        <v>175</v>
      </c>
      <c r="C35" s="119" t="s">
        <v>40</v>
      </c>
      <c r="D35" s="344" t="s">
        <v>175</v>
      </c>
      <c r="E35" s="343" t="s">
        <v>39</v>
      </c>
      <c r="F35" s="113">
        <f>F36</f>
        <v>0</v>
      </c>
      <c r="G35" s="113">
        <f aca="true" t="shared" si="11" ref="G35:Q35">G36</f>
        <v>0</v>
      </c>
      <c r="H35" s="113">
        <f t="shared" si="11"/>
        <v>0</v>
      </c>
      <c r="I35" s="113">
        <f t="shared" si="11"/>
        <v>0</v>
      </c>
      <c r="J35" s="113">
        <f t="shared" si="11"/>
        <v>0</v>
      </c>
      <c r="K35" s="113">
        <f t="shared" si="11"/>
        <v>27900</v>
      </c>
      <c r="L35" s="113">
        <f t="shared" si="11"/>
        <v>27900</v>
      </c>
      <c r="M35" s="113">
        <f t="shared" si="11"/>
        <v>0</v>
      </c>
      <c r="N35" s="113">
        <f t="shared" si="11"/>
        <v>0</v>
      </c>
      <c r="O35" s="113">
        <f t="shared" si="11"/>
        <v>0</v>
      </c>
      <c r="P35" s="113">
        <f t="shared" si="11"/>
        <v>0</v>
      </c>
      <c r="Q35" s="113">
        <f t="shared" si="11"/>
        <v>0</v>
      </c>
      <c r="R35" s="108">
        <f t="shared" si="1"/>
        <v>27900</v>
      </c>
    </row>
    <row r="36" spans="1:18" ht="42.75" customHeight="1">
      <c r="A36" s="115"/>
      <c r="B36" s="116" t="s">
        <v>216</v>
      </c>
      <c r="C36" s="116" t="s">
        <v>67</v>
      </c>
      <c r="D36" s="116" t="s">
        <v>217</v>
      </c>
      <c r="E36" s="326" t="s">
        <v>218</v>
      </c>
      <c r="F36" s="113"/>
      <c r="G36" s="117"/>
      <c r="H36" s="117"/>
      <c r="I36" s="117"/>
      <c r="J36" s="117"/>
      <c r="K36" s="113">
        <v>27900</v>
      </c>
      <c r="L36" s="117">
        <v>27900</v>
      </c>
      <c r="M36" s="117"/>
      <c r="N36" s="117"/>
      <c r="O36" s="117"/>
      <c r="P36" s="117"/>
      <c r="Q36" s="117"/>
      <c r="R36" s="108">
        <f t="shared" si="1"/>
        <v>27900</v>
      </c>
    </row>
    <row r="37" spans="1:18" ht="61.5" customHeight="1">
      <c r="A37" s="135"/>
      <c r="B37" s="339" t="s">
        <v>219</v>
      </c>
      <c r="C37" s="339"/>
      <c r="D37" s="339"/>
      <c r="E37" s="322" t="s">
        <v>438</v>
      </c>
      <c r="F37" s="340">
        <f>F38</f>
        <v>32632118</v>
      </c>
      <c r="G37" s="340">
        <f aca="true" t="shared" si="12" ref="G37:Q37">G38</f>
        <v>32632118</v>
      </c>
      <c r="H37" s="340">
        <f t="shared" si="12"/>
        <v>20743912</v>
      </c>
      <c r="I37" s="340">
        <f t="shared" si="12"/>
        <v>4328300</v>
      </c>
      <c r="J37" s="340">
        <f t="shared" si="12"/>
        <v>0</v>
      </c>
      <c r="K37" s="340">
        <f t="shared" si="12"/>
        <v>683200</v>
      </c>
      <c r="L37" s="340">
        <f t="shared" si="12"/>
        <v>505200</v>
      </c>
      <c r="M37" s="340">
        <f t="shared" si="12"/>
        <v>0</v>
      </c>
      <c r="N37" s="340">
        <f t="shared" si="12"/>
        <v>0</v>
      </c>
      <c r="O37" s="340">
        <f t="shared" si="12"/>
        <v>178000</v>
      </c>
      <c r="P37" s="340">
        <f t="shared" si="12"/>
        <v>178000</v>
      </c>
      <c r="Q37" s="340">
        <f t="shared" si="12"/>
        <v>178000</v>
      </c>
      <c r="R37" s="108">
        <f t="shared" si="1"/>
        <v>33315318</v>
      </c>
    </row>
    <row r="38" spans="1:18" ht="55.5" customHeight="1">
      <c r="A38" s="115"/>
      <c r="B38" s="324" t="s">
        <v>220</v>
      </c>
      <c r="C38" s="324"/>
      <c r="D38" s="324"/>
      <c r="E38" s="342" t="s">
        <v>438</v>
      </c>
      <c r="F38" s="351">
        <f>F39+F41+F51+F55+F60</f>
        <v>32632118</v>
      </c>
      <c r="G38" s="351">
        <f aca="true" t="shared" si="13" ref="G38:Q38">G39+G41+G51+G55+G60</f>
        <v>32632118</v>
      </c>
      <c r="H38" s="351">
        <f t="shared" si="13"/>
        <v>20743912</v>
      </c>
      <c r="I38" s="351">
        <f t="shared" si="13"/>
        <v>4328300</v>
      </c>
      <c r="J38" s="351">
        <f t="shared" si="13"/>
        <v>0</v>
      </c>
      <c r="K38" s="351">
        <f t="shared" si="13"/>
        <v>683200</v>
      </c>
      <c r="L38" s="351">
        <f t="shared" si="13"/>
        <v>505200</v>
      </c>
      <c r="M38" s="351">
        <f t="shared" si="13"/>
        <v>0</v>
      </c>
      <c r="N38" s="351">
        <f t="shared" si="13"/>
        <v>0</v>
      </c>
      <c r="O38" s="351">
        <f t="shared" si="13"/>
        <v>178000</v>
      </c>
      <c r="P38" s="351">
        <f t="shared" si="13"/>
        <v>178000</v>
      </c>
      <c r="Q38" s="351">
        <f t="shared" si="13"/>
        <v>178000</v>
      </c>
      <c r="R38" s="108">
        <f t="shared" si="1"/>
        <v>33315318</v>
      </c>
    </row>
    <row r="39" spans="1:18" ht="34.5" customHeight="1">
      <c r="A39" s="115"/>
      <c r="B39" s="310" t="s">
        <v>175</v>
      </c>
      <c r="C39" s="111" t="s">
        <v>176</v>
      </c>
      <c r="D39" s="310" t="s">
        <v>175</v>
      </c>
      <c r="E39" s="112" t="s">
        <v>28</v>
      </c>
      <c r="F39" s="136">
        <f>F40</f>
        <v>179300</v>
      </c>
      <c r="G39" s="136">
        <f aca="true" t="shared" si="14" ref="G39:Q39">G40</f>
        <v>179300</v>
      </c>
      <c r="H39" s="136">
        <f t="shared" si="14"/>
        <v>133000</v>
      </c>
      <c r="I39" s="136">
        <f t="shared" si="14"/>
        <v>0</v>
      </c>
      <c r="J39" s="136">
        <f t="shared" si="14"/>
        <v>0</v>
      </c>
      <c r="K39" s="136">
        <f t="shared" si="14"/>
        <v>0</v>
      </c>
      <c r="L39" s="136">
        <f t="shared" si="14"/>
        <v>0</v>
      </c>
      <c r="M39" s="136">
        <f t="shared" si="14"/>
        <v>0</v>
      </c>
      <c r="N39" s="136">
        <f t="shared" si="14"/>
        <v>0</v>
      </c>
      <c r="O39" s="136">
        <f t="shared" si="14"/>
        <v>0</v>
      </c>
      <c r="P39" s="136">
        <f t="shared" si="14"/>
        <v>0</v>
      </c>
      <c r="Q39" s="136">
        <f t="shared" si="14"/>
        <v>0</v>
      </c>
      <c r="R39" s="108">
        <f t="shared" si="1"/>
        <v>179300</v>
      </c>
    </row>
    <row r="40" spans="1:18" ht="61.5" customHeight="1">
      <c r="A40" s="115"/>
      <c r="B40" s="116" t="s">
        <v>462</v>
      </c>
      <c r="C40" s="116" t="s">
        <v>492</v>
      </c>
      <c r="D40" s="116" t="s">
        <v>419</v>
      </c>
      <c r="E40" s="326" t="s">
        <v>463</v>
      </c>
      <c r="F40" s="136">
        <v>179300</v>
      </c>
      <c r="G40" s="123">
        <v>179300</v>
      </c>
      <c r="H40" s="123">
        <v>133000</v>
      </c>
      <c r="I40" s="123"/>
      <c r="J40" s="136"/>
      <c r="K40" s="123"/>
      <c r="L40" s="123"/>
      <c r="M40" s="123"/>
      <c r="N40" s="123"/>
      <c r="O40" s="123"/>
      <c r="P40" s="123"/>
      <c r="Q40" s="136"/>
      <c r="R40" s="108">
        <f t="shared" si="1"/>
        <v>179300</v>
      </c>
    </row>
    <row r="41" spans="1:18" ht="27" customHeight="1">
      <c r="A41" s="115"/>
      <c r="B41" s="310" t="s">
        <v>175</v>
      </c>
      <c r="C41" s="111" t="s">
        <v>95</v>
      </c>
      <c r="D41" s="310" t="s">
        <v>175</v>
      </c>
      <c r="E41" s="112" t="s">
        <v>96</v>
      </c>
      <c r="F41" s="136">
        <f>F42+F43+F46+F47+F48+F49+F50</f>
        <v>30826818</v>
      </c>
      <c r="G41" s="136">
        <f aca="true" t="shared" si="15" ref="G41:Q41">G42+G43+G46+G47+G48+G49+G50</f>
        <v>30826818</v>
      </c>
      <c r="H41" s="136">
        <f t="shared" si="15"/>
        <v>19647912</v>
      </c>
      <c r="I41" s="136">
        <f t="shared" si="15"/>
        <v>4051300</v>
      </c>
      <c r="J41" s="136">
        <f t="shared" si="15"/>
        <v>0</v>
      </c>
      <c r="K41" s="136">
        <f>K42+K43+K46+K47+K48+K49+K50</f>
        <v>635100</v>
      </c>
      <c r="L41" s="136">
        <f t="shared" si="15"/>
        <v>505100</v>
      </c>
      <c r="M41" s="136">
        <f t="shared" si="15"/>
        <v>0</v>
      </c>
      <c r="N41" s="136">
        <f t="shared" si="15"/>
        <v>0</v>
      </c>
      <c r="O41" s="136">
        <f t="shared" si="15"/>
        <v>130000</v>
      </c>
      <c r="P41" s="136">
        <f t="shared" si="15"/>
        <v>130000</v>
      </c>
      <c r="Q41" s="144">
        <f t="shared" si="15"/>
        <v>130000</v>
      </c>
      <c r="R41" s="108">
        <f t="shared" si="1"/>
        <v>31461918</v>
      </c>
    </row>
    <row r="42" spans="1:18" ht="33.75" customHeight="1">
      <c r="A42" s="115"/>
      <c r="B42" s="120" t="s">
        <v>221</v>
      </c>
      <c r="C42" s="120" t="s">
        <v>449</v>
      </c>
      <c r="D42" s="120" t="s">
        <v>439</v>
      </c>
      <c r="E42" s="130" t="s">
        <v>222</v>
      </c>
      <c r="F42" s="121">
        <v>5828700</v>
      </c>
      <c r="G42" s="122">
        <v>5828700</v>
      </c>
      <c r="H42" s="122">
        <v>3452200</v>
      </c>
      <c r="I42" s="122">
        <v>760900</v>
      </c>
      <c r="J42" s="137"/>
      <c r="K42" s="121">
        <v>225000</v>
      </c>
      <c r="L42" s="122">
        <v>210000</v>
      </c>
      <c r="M42" s="138">
        <v>0</v>
      </c>
      <c r="N42" s="138">
        <v>0</v>
      </c>
      <c r="O42" s="124">
        <v>15000</v>
      </c>
      <c r="P42" s="137">
        <v>15000</v>
      </c>
      <c r="Q42" s="137">
        <v>15000</v>
      </c>
      <c r="R42" s="108">
        <f t="shared" si="1"/>
        <v>6053700</v>
      </c>
    </row>
    <row r="43" spans="1:18" ht="96" customHeight="1">
      <c r="A43" s="115"/>
      <c r="B43" s="129">
        <v>1011020</v>
      </c>
      <c r="C43" s="120" t="s">
        <v>97</v>
      </c>
      <c r="D43" s="120" t="s">
        <v>440</v>
      </c>
      <c r="E43" s="130" t="s">
        <v>226</v>
      </c>
      <c r="F43" s="121">
        <v>21229418</v>
      </c>
      <c r="G43" s="122">
        <v>21229418</v>
      </c>
      <c r="H43" s="412">
        <v>13370512</v>
      </c>
      <c r="I43" s="122">
        <v>3132300</v>
      </c>
      <c r="J43" s="137"/>
      <c r="K43" s="121">
        <v>355000</v>
      </c>
      <c r="L43" s="122">
        <v>250000</v>
      </c>
      <c r="M43" s="138"/>
      <c r="N43" s="138"/>
      <c r="O43" s="122">
        <v>105000</v>
      </c>
      <c r="P43" s="122">
        <v>105000</v>
      </c>
      <c r="Q43" s="137">
        <v>105000</v>
      </c>
      <c r="R43" s="108">
        <f t="shared" si="1"/>
        <v>21584418</v>
      </c>
    </row>
    <row r="44" spans="1:18" ht="132.75" customHeight="1">
      <c r="A44" s="115"/>
      <c r="B44" s="139">
        <v>1011020</v>
      </c>
      <c r="C44" s="140" t="s">
        <v>97</v>
      </c>
      <c r="D44" s="140" t="s">
        <v>440</v>
      </c>
      <c r="E44" s="141" t="s">
        <v>227</v>
      </c>
      <c r="F44" s="142">
        <v>13160500</v>
      </c>
      <c r="G44" s="142">
        <v>13160500</v>
      </c>
      <c r="H44" s="142">
        <v>10787300</v>
      </c>
      <c r="I44" s="142"/>
      <c r="J44" s="142"/>
      <c r="K44" s="121"/>
      <c r="L44" s="122"/>
      <c r="M44" s="138"/>
      <c r="N44" s="138"/>
      <c r="O44" s="124"/>
      <c r="P44" s="137"/>
      <c r="Q44" s="137"/>
      <c r="R44" s="108">
        <f t="shared" si="1"/>
        <v>13160500</v>
      </c>
    </row>
    <row r="45" spans="1:18" ht="185.25" customHeight="1">
      <c r="A45" s="115"/>
      <c r="B45" s="139">
        <v>1011020</v>
      </c>
      <c r="C45" s="140" t="s">
        <v>97</v>
      </c>
      <c r="D45" s="140" t="s">
        <v>440</v>
      </c>
      <c r="E45" s="141" t="s">
        <v>17</v>
      </c>
      <c r="F45" s="142">
        <v>296918</v>
      </c>
      <c r="G45" s="142">
        <v>296918</v>
      </c>
      <c r="H45" s="142">
        <v>205912</v>
      </c>
      <c r="I45" s="142"/>
      <c r="J45" s="142"/>
      <c r="K45" s="121"/>
      <c r="L45" s="122"/>
      <c r="M45" s="138"/>
      <c r="N45" s="138"/>
      <c r="O45" s="124"/>
      <c r="P45" s="137"/>
      <c r="Q45" s="137"/>
      <c r="R45" s="108"/>
    </row>
    <row r="46" spans="1:18" ht="57.75" customHeight="1">
      <c r="A46" s="115"/>
      <c r="B46" s="129">
        <v>1011090</v>
      </c>
      <c r="C46" s="120" t="s">
        <v>178</v>
      </c>
      <c r="D46" s="120" t="s">
        <v>457</v>
      </c>
      <c r="E46" s="327" t="s">
        <v>228</v>
      </c>
      <c r="F46" s="121">
        <v>2244700</v>
      </c>
      <c r="G46" s="122">
        <v>2244700</v>
      </c>
      <c r="H46" s="122">
        <v>1684700</v>
      </c>
      <c r="I46" s="122">
        <v>97800</v>
      </c>
      <c r="J46" s="137"/>
      <c r="K46" s="121">
        <v>45000</v>
      </c>
      <c r="L46" s="122">
        <v>45000</v>
      </c>
      <c r="M46" s="138"/>
      <c r="N46" s="138"/>
      <c r="O46" s="124"/>
      <c r="P46" s="137"/>
      <c r="Q46" s="137"/>
      <c r="R46" s="108">
        <f t="shared" si="1"/>
        <v>2289700</v>
      </c>
    </row>
    <row r="47" spans="1:18" ht="44.25" customHeight="1">
      <c r="A47" s="115"/>
      <c r="B47" s="129">
        <v>1011170</v>
      </c>
      <c r="C47" s="120" t="s">
        <v>98</v>
      </c>
      <c r="D47" s="120" t="s">
        <v>441</v>
      </c>
      <c r="E47" s="327" t="s">
        <v>229</v>
      </c>
      <c r="F47" s="121">
        <v>233300</v>
      </c>
      <c r="G47" s="122">
        <v>233300</v>
      </c>
      <c r="H47" s="122">
        <v>165000</v>
      </c>
      <c r="I47" s="122"/>
      <c r="J47" s="123"/>
      <c r="K47" s="121">
        <v>10000</v>
      </c>
      <c r="L47" s="138"/>
      <c r="M47" s="138"/>
      <c r="N47" s="138"/>
      <c r="O47" s="124">
        <v>10000</v>
      </c>
      <c r="P47" s="123">
        <v>10000</v>
      </c>
      <c r="Q47" s="137">
        <v>10000</v>
      </c>
      <c r="R47" s="108">
        <f t="shared" si="1"/>
        <v>243300</v>
      </c>
    </row>
    <row r="48" spans="1:18" s="145" customFormat="1" ht="41.25" customHeight="1">
      <c r="A48" s="143"/>
      <c r="B48" s="346">
        <v>1011190</v>
      </c>
      <c r="C48" s="127" t="s">
        <v>99</v>
      </c>
      <c r="D48" s="127" t="s">
        <v>441</v>
      </c>
      <c r="E48" s="347" t="s">
        <v>230</v>
      </c>
      <c r="F48" s="121">
        <v>1168600</v>
      </c>
      <c r="G48" s="122">
        <v>1168600</v>
      </c>
      <c r="H48" s="122">
        <v>884000</v>
      </c>
      <c r="I48" s="122">
        <v>60300</v>
      </c>
      <c r="J48" s="144"/>
      <c r="K48" s="136">
        <v>100</v>
      </c>
      <c r="L48" s="123">
        <v>100</v>
      </c>
      <c r="M48" s="123"/>
      <c r="N48" s="123"/>
      <c r="O48" s="123"/>
      <c r="P48" s="123"/>
      <c r="Q48" s="144"/>
      <c r="R48" s="108">
        <f t="shared" si="1"/>
        <v>1168700</v>
      </c>
    </row>
    <row r="49" spans="1:18" ht="18.75">
      <c r="A49" s="115"/>
      <c r="B49" s="129">
        <v>1011210</v>
      </c>
      <c r="C49" s="120" t="s">
        <v>100</v>
      </c>
      <c r="D49" s="120" t="s">
        <v>441</v>
      </c>
      <c r="E49" s="327" t="s">
        <v>231</v>
      </c>
      <c r="F49" s="121">
        <v>114800</v>
      </c>
      <c r="G49" s="122">
        <v>114800</v>
      </c>
      <c r="H49" s="122">
        <v>91500</v>
      </c>
      <c r="I49" s="122"/>
      <c r="J49" s="137"/>
      <c r="K49" s="123"/>
      <c r="L49" s="124"/>
      <c r="M49" s="124"/>
      <c r="N49" s="124"/>
      <c r="O49" s="124"/>
      <c r="P49" s="137"/>
      <c r="Q49" s="137"/>
      <c r="R49" s="108">
        <f t="shared" si="1"/>
        <v>114800</v>
      </c>
    </row>
    <row r="50" spans="1:18" ht="64.5" customHeight="1">
      <c r="A50" s="115"/>
      <c r="B50" s="120" t="s">
        <v>232</v>
      </c>
      <c r="C50" s="120" t="s">
        <v>101</v>
      </c>
      <c r="D50" s="120" t="s">
        <v>441</v>
      </c>
      <c r="E50" s="130" t="s">
        <v>233</v>
      </c>
      <c r="F50" s="121">
        <v>7300</v>
      </c>
      <c r="G50" s="122">
        <v>7300</v>
      </c>
      <c r="H50" s="122"/>
      <c r="I50" s="122"/>
      <c r="J50" s="123"/>
      <c r="K50" s="123"/>
      <c r="L50" s="124"/>
      <c r="M50" s="124"/>
      <c r="N50" s="124"/>
      <c r="O50" s="124"/>
      <c r="P50" s="123"/>
      <c r="Q50" s="123"/>
      <c r="R50" s="108">
        <f t="shared" si="1"/>
        <v>7300</v>
      </c>
    </row>
    <row r="51" spans="1:18" ht="30" customHeight="1">
      <c r="A51" s="115"/>
      <c r="B51" s="310" t="s">
        <v>175</v>
      </c>
      <c r="C51" s="345" t="s">
        <v>69</v>
      </c>
      <c r="D51" s="344" t="s">
        <v>175</v>
      </c>
      <c r="E51" s="343" t="s">
        <v>68</v>
      </c>
      <c r="F51" s="121">
        <f>F52+F54</f>
        <v>75000</v>
      </c>
      <c r="G51" s="121">
        <f aca="true" t="shared" si="16" ref="G51:Q51">G52+G54</f>
        <v>75000</v>
      </c>
      <c r="H51" s="121">
        <f t="shared" si="16"/>
        <v>0</v>
      </c>
      <c r="I51" s="121">
        <f t="shared" si="16"/>
        <v>0</v>
      </c>
      <c r="J51" s="121">
        <f t="shared" si="16"/>
        <v>0</v>
      </c>
      <c r="K51" s="121">
        <f t="shared" si="16"/>
        <v>0</v>
      </c>
      <c r="L51" s="121">
        <f t="shared" si="16"/>
        <v>0</v>
      </c>
      <c r="M51" s="121">
        <f t="shared" si="16"/>
        <v>0</v>
      </c>
      <c r="N51" s="121">
        <f t="shared" si="16"/>
        <v>0</v>
      </c>
      <c r="O51" s="121">
        <f t="shared" si="16"/>
        <v>0</v>
      </c>
      <c r="P51" s="121">
        <f t="shared" si="16"/>
        <v>0</v>
      </c>
      <c r="Q51" s="121">
        <f t="shared" si="16"/>
        <v>0</v>
      </c>
      <c r="R51" s="108">
        <f t="shared" si="1"/>
        <v>75000</v>
      </c>
    </row>
    <row r="52" spans="1:18" ht="27.75" customHeight="1">
      <c r="A52" s="115"/>
      <c r="B52" s="346">
        <v>1013140</v>
      </c>
      <c r="C52" s="120" t="s">
        <v>102</v>
      </c>
      <c r="D52" s="120" t="s">
        <v>175</v>
      </c>
      <c r="E52" s="327" t="s">
        <v>234</v>
      </c>
      <c r="F52" s="121">
        <f>F53</f>
        <v>35000</v>
      </c>
      <c r="G52" s="121">
        <f aca="true" t="shared" si="17" ref="G52:Q52">G53</f>
        <v>35000</v>
      </c>
      <c r="H52" s="121">
        <f t="shared" si="17"/>
        <v>0</v>
      </c>
      <c r="I52" s="121">
        <f t="shared" si="17"/>
        <v>0</v>
      </c>
      <c r="J52" s="121">
        <f t="shared" si="17"/>
        <v>0</v>
      </c>
      <c r="K52" s="121">
        <f t="shared" si="17"/>
        <v>0</v>
      </c>
      <c r="L52" s="121">
        <f t="shared" si="17"/>
        <v>0</v>
      </c>
      <c r="M52" s="121">
        <f t="shared" si="17"/>
        <v>0</v>
      </c>
      <c r="N52" s="121">
        <f t="shared" si="17"/>
        <v>0</v>
      </c>
      <c r="O52" s="121">
        <f t="shared" si="17"/>
        <v>0</v>
      </c>
      <c r="P52" s="121">
        <f t="shared" si="17"/>
        <v>0</v>
      </c>
      <c r="Q52" s="121">
        <f t="shared" si="17"/>
        <v>0</v>
      </c>
      <c r="R52" s="108">
        <f aca="true" t="shared" si="18" ref="R52:R94">F52+K52</f>
        <v>35000</v>
      </c>
    </row>
    <row r="53" spans="1:18" ht="42.75" customHeight="1">
      <c r="A53" s="115"/>
      <c r="B53" s="346">
        <v>1013141</v>
      </c>
      <c r="C53" s="120" t="s">
        <v>3</v>
      </c>
      <c r="D53" s="120" t="s">
        <v>442</v>
      </c>
      <c r="E53" s="432" t="s">
        <v>4</v>
      </c>
      <c r="F53" s="121">
        <v>35000</v>
      </c>
      <c r="G53" s="122">
        <v>35000</v>
      </c>
      <c r="H53" s="123"/>
      <c r="I53" s="123"/>
      <c r="J53" s="123"/>
      <c r="K53" s="123"/>
      <c r="L53" s="124"/>
      <c r="M53" s="124"/>
      <c r="N53" s="124"/>
      <c r="O53" s="124"/>
      <c r="P53" s="123"/>
      <c r="Q53" s="123"/>
      <c r="R53" s="108">
        <f t="shared" si="18"/>
        <v>35000</v>
      </c>
    </row>
    <row r="54" spans="1:19" ht="94.5" customHeight="1">
      <c r="A54" s="115"/>
      <c r="B54" s="348" t="s">
        <v>235</v>
      </c>
      <c r="C54" s="348" t="s">
        <v>103</v>
      </c>
      <c r="D54" s="348" t="s">
        <v>442</v>
      </c>
      <c r="E54" s="349" t="s">
        <v>236</v>
      </c>
      <c r="F54" s="121">
        <v>40000</v>
      </c>
      <c r="G54" s="147">
        <v>40000</v>
      </c>
      <c r="H54" s="122"/>
      <c r="I54" s="122"/>
      <c r="J54" s="122"/>
      <c r="K54" s="121"/>
      <c r="L54" s="122"/>
      <c r="M54" s="122"/>
      <c r="N54" s="122"/>
      <c r="O54" s="122"/>
      <c r="P54" s="122"/>
      <c r="Q54" s="122"/>
      <c r="R54" s="108">
        <f t="shared" si="18"/>
        <v>40000</v>
      </c>
      <c r="S54" s="148"/>
    </row>
    <row r="55" spans="1:19" ht="30" customHeight="1">
      <c r="A55" s="115"/>
      <c r="B55" s="310" t="s">
        <v>175</v>
      </c>
      <c r="C55" s="111" t="s">
        <v>107</v>
      </c>
      <c r="D55" s="310" t="s">
        <v>175</v>
      </c>
      <c r="E55" s="112" t="s">
        <v>108</v>
      </c>
      <c r="F55" s="121">
        <f>F56+F58</f>
        <v>1551000</v>
      </c>
      <c r="G55" s="121">
        <f aca="true" t="shared" si="19" ref="G55:Q55">G56+G58</f>
        <v>1551000</v>
      </c>
      <c r="H55" s="121">
        <f t="shared" si="19"/>
        <v>963000</v>
      </c>
      <c r="I55" s="121">
        <f t="shared" si="19"/>
        <v>277000</v>
      </c>
      <c r="J55" s="121">
        <f t="shared" si="19"/>
        <v>0</v>
      </c>
      <c r="K55" s="121">
        <f t="shared" si="19"/>
        <v>10100</v>
      </c>
      <c r="L55" s="121">
        <f t="shared" si="19"/>
        <v>100</v>
      </c>
      <c r="M55" s="121">
        <f t="shared" si="19"/>
        <v>0</v>
      </c>
      <c r="N55" s="121">
        <f t="shared" si="19"/>
        <v>0</v>
      </c>
      <c r="O55" s="121">
        <f t="shared" si="19"/>
        <v>10000</v>
      </c>
      <c r="P55" s="121">
        <f t="shared" si="19"/>
        <v>10000</v>
      </c>
      <c r="Q55" s="409">
        <f t="shared" si="19"/>
        <v>10000</v>
      </c>
      <c r="R55" s="108">
        <f t="shared" si="18"/>
        <v>1561100</v>
      </c>
      <c r="S55" s="148"/>
    </row>
    <row r="56" spans="1:18" ht="27" customHeight="1">
      <c r="A56" s="115"/>
      <c r="B56" s="331" t="s">
        <v>237</v>
      </c>
      <c r="C56" s="331" t="s">
        <v>104</v>
      </c>
      <c r="D56" s="332" t="s">
        <v>175</v>
      </c>
      <c r="E56" s="333" t="s">
        <v>238</v>
      </c>
      <c r="F56" s="121">
        <f>F57</f>
        <v>45000</v>
      </c>
      <c r="G56" s="121">
        <f aca="true" t="shared" si="20" ref="G56:Q56">G57</f>
        <v>45000</v>
      </c>
      <c r="H56" s="121">
        <f t="shared" si="20"/>
        <v>0</v>
      </c>
      <c r="I56" s="121">
        <f t="shared" si="20"/>
        <v>0</v>
      </c>
      <c r="J56" s="121">
        <f t="shared" si="20"/>
        <v>0</v>
      </c>
      <c r="K56" s="121">
        <f t="shared" si="20"/>
        <v>0</v>
      </c>
      <c r="L56" s="121">
        <f t="shared" si="20"/>
        <v>0</v>
      </c>
      <c r="M56" s="121">
        <f t="shared" si="20"/>
        <v>0</v>
      </c>
      <c r="N56" s="121">
        <f t="shared" si="20"/>
        <v>0</v>
      </c>
      <c r="O56" s="121">
        <f t="shared" si="20"/>
        <v>0</v>
      </c>
      <c r="P56" s="121">
        <f t="shared" si="20"/>
        <v>0</v>
      </c>
      <c r="Q56" s="121">
        <f t="shared" si="20"/>
        <v>0</v>
      </c>
      <c r="R56" s="108">
        <f t="shared" si="18"/>
        <v>45000</v>
      </c>
    </row>
    <row r="57" spans="1:18" s="109" customFormat="1" ht="37.5">
      <c r="A57" s="149"/>
      <c r="B57" s="129">
        <v>1015011</v>
      </c>
      <c r="C57" s="120" t="s">
        <v>105</v>
      </c>
      <c r="D57" s="120" t="s">
        <v>444</v>
      </c>
      <c r="E57" s="327" t="s">
        <v>239</v>
      </c>
      <c r="F57" s="121">
        <v>45000</v>
      </c>
      <c r="G57" s="122">
        <v>45000</v>
      </c>
      <c r="H57" s="122">
        <v>0</v>
      </c>
      <c r="I57" s="122">
        <v>0</v>
      </c>
      <c r="J57" s="113">
        <v>0</v>
      </c>
      <c r="K57" s="113"/>
      <c r="L57" s="113"/>
      <c r="M57" s="113"/>
      <c r="N57" s="113"/>
      <c r="O57" s="113"/>
      <c r="P57" s="113"/>
      <c r="Q57" s="113"/>
      <c r="R57" s="108">
        <f t="shared" si="18"/>
        <v>45000</v>
      </c>
    </row>
    <row r="58" spans="1:18" s="109" customFormat="1" ht="36.75" customHeight="1">
      <c r="A58" s="149"/>
      <c r="B58" s="129">
        <v>1015020</v>
      </c>
      <c r="C58" s="120" t="s">
        <v>1</v>
      </c>
      <c r="D58" s="332" t="s">
        <v>175</v>
      </c>
      <c r="E58" s="550" t="s">
        <v>0</v>
      </c>
      <c r="F58" s="121">
        <f>F59</f>
        <v>1506000</v>
      </c>
      <c r="G58" s="121">
        <f aca="true" t="shared" si="21" ref="G58:Q58">G59</f>
        <v>1506000</v>
      </c>
      <c r="H58" s="121">
        <f t="shared" si="21"/>
        <v>963000</v>
      </c>
      <c r="I58" s="121">
        <f t="shared" si="21"/>
        <v>277000</v>
      </c>
      <c r="J58" s="121">
        <f t="shared" si="21"/>
        <v>0</v>
      </c>
      <c r="K58" s="121">
        <f t="shared" si="21"/>
        <v>10100</v>
      </c>
      <c r="L58" s="121">
        <f t="shared" si="21"/>
        <v>100</v>
      </c>
      <c r="M58" s="121">
        <f t="shared" si="21"/>
        <v>0</v>
      </c>
      <c r="N58" s="121">
        <f t="shared" si="21"/>
        <v>0</v>
      </c>
      <c r="O58" s="121">
        <f t="shared" si="21"/>
        <v>10000</v>
      </c>
      <c r="P58" s="121">
        <f t="shared" si="21"/>
        <v>10000</v>
      </c>
      <c r="Q58" s="409">
        <f t="shared" si="21"/>
        <v>10000</v>
      </c>
      <c r="R58" s="108">
        <f t="shared" si="18"/>
        <v>1516100</v>
      </c>
    </row>
    <row r="59" spans="1:18" s="151" customFormat="1" ht="56.25">
      <c r="A59" s="150"/>
      <c r="B59" s="116" t="s">
        <v>240</v>
      </c>
      <c r="C59" s="116" t="s">
        <v>2</v>
      </c>
      <c r="D59" s="116" t="s">
        <v>444</v>
      </c>
      <c r="E59" s="350" t="s">
        <v>241</v>
      </c>
      <c r="F59" s="121">
        <v>1506000</v>
      </c>
      <c r="G59" s="122">
        <v>1506000</v>
      </c>
      <c r="H59" s="122">
        <v>963000</v>
      </c>
      <c r="I59" s="122">
        <v>277000</v>
      </c>
      <c r="J59" s="124">
        <v>0</v>
      </c>
      <c r="K59" s="136">
        <v>10100</v>
      </c>
      <c r="L59" s="124">
        <v>100</v>
      </c>
      <c r="M59" s="124"/>
      <c r="N59" s="124"/>
      <c r="O59" s="124">
        <v>10000</v>
      </c>
      <c r="P59" s="123">
        <v>10000</v>
      </c>
      <c r="Q59" s="137">
        <v>10000</v>
      </c>
      <c r="R59" s="108">
        <f t="shared" si="18"/>
        <v>1516100</v>
      </c>
    </row>
    <row r="60" spans="1:18" s="151" customFormat="1" ht="19.5">
      <c r="A60" s="150"/>
      <c r="B60" s="310" t="s">
        <v>175</v>
      </c>
      <c r="C60" s="328" t="s">
        <v>33</v>
      </c>
      <c r="D60" s="344" t="s">
        <v>175</v>
      </c>
      <c r="E60" s="416" t="s">
        <v>29</v>
      </c>
      <c r="F60" s="121">
        <f>F61</f>
        <v>0</v>
      </c>
      <c r="G60" s="121">
        <f aca="true" t="shared" si="22" ref="G60:Q60">G61</f>
        <v>0</v>
      </c>
      <c r="H60" s="121">
        <f t="shared" si="22"/>
        <v>0</v>
      </c>
      <c r="I60" s="121">
        <f t="shared" si="22"/>
        <v>0</v>
      </c>
      <c r="J60" s="121">
        <f t="shared" si="22"/>
        <v>0</v>
      </c>
      <c r="K60" s="121">
        <f t="shared" si="22"/>
        <v>38000</v>
      </c>
      <c r="L60" s="121">
        <f t="shared" si="22"/>
        <v>0</v>
      </c>
      <c r="M60" s="121">
        <f t="shared" si="22"/>
        <v>0</v>
      </c>
      <c r="N60" s="121">
        <f t="shared" si="22"/>
        <v>0</v>
      </c>
      <c r="O60" s="121">
        <f t="shared" si="22"/>
        <v>38000</v>
      </c>
      <c r="P60" s="121">
        <f t="shared" si="22"/>
        <v>38000</v>
      </c>
      <c r="Q60" s="409">
        <f t="shared" si="22"/>
        <v>38000</v>
      </c>
      <c r="R60" s="108">
        <f t="shared" si="18"/>
        <v>38000</v>
      </c>
    </row>
    <row r="61" spans="1:18" s="151" customFormat="1" ht="18.75">
      <c r="A61" s="150"/>
      <c r="B61" s="120" t="s">
        <v>46</v>
      </c>
      <c r="C61" s="120" t="s">
        <v>183</v>
      </c>
      <c r="D61" s="120" t="s">
        <v>427</v>
      </c>
      <c r="E61" s="130" t="s">
        <v>204</v>
      </c>
      <c r="F61" s="121"/>
      <c r="G61" s="122"/>
      <c r="H61" s="122"/>
      <c r="I61" s="122"/>
      <c r="J61" s="124"/>
      <c r="K61" s="136">
        <v>38000</v>
      </c>
      <c r="L61" s="124"/>
      <c r="M61" s="124"/>
      <c r="N61" s="124"/>
      <c r="O61" s="124">
        <v>38000</v>
      </c>
      <c r="P61" s="123">
        <v>38000</v>
      </c>
      <c r="Q61" s="137">
        <v>38000</v>
      </c>
      <c r="R61" s="108">
        <f t="shared" si="18"/>
        <v>38000</v>
      </c>
    </row>
    <row r="62" spans="1:18" s="151" customFormat="1" ht="83.25" customHeight="1">
      <c r="A62" s="150"/>
      <c r="B62" s="341" t="s">
        <v>242</v>
      </c>
      <c r="C62" s="341"/>
      <c r="D62" s="341"/>
      <c r="E62" s="322" t="s">
        <v>445</v>
      </c>
      <c r="F62" s="340">
        <f>F63</f>
        <v>53921884</v>
      </c>
      <c r="G62" s="340">
        <f aca="true" t="shared" si="23" ref="G62:Q62">G63</f>
        <v>53921884</v>
      </c>
      <c r="H62" s="340">
        <f t="shared" si="23"/>
        <v>1392600</v>
      </c>
      <c r="I62" s="340">
        <f t="shared" si="23"/>
        <v>32800</v>
      </c>
      <c r="J62" s="340">
        <f t="shared" si="23"/>
        <v>0</v>
      </c>
      <c r="K62" s="340">
        <f t="shared" si="23"/>
        <v>57000</v>
      </c>
      <c r="L62" s="340">
        <f t="shared" si="23"/>
        <v>0</v>
      </c>
      <c r="M62" s="340">
        <f t="shared" si="23"/>
        <v>0</v>
      </c>
      <c r="N62" s="340">
        <f t="shared" si="23"/>
        <v>0</v>
      </c>
      <c r="O62" s="340">
        <f t="shared" si="23"/>
        <v>57000</v>
      </c>
      <c r="P62" s="340">
        <f t="shared" si="23"/>
        <v>57000</v>
      </c>
      <c r="Q62" s="351">
        <f t="shared" si="23"/>
        <v>57000</v>
      </c>
      <c r="R62" s="108">
        <f t="shared" si="18"/>
        <v>53978884</v>
      </c>
    </row>
    <row r="63" spans="1:18" s="151" customFormat="1" ht="58.5">
      <c r="A63" s="150"/>
      <c r="B63" s="324" t="s">
        <v>243</v>
      </c>
      <c r="C63" s="324"/>
      <c r="D63" s="324"/>
      <c r="E63" s="357" t="s">
        <v>445</v>
      </c>
      <c r="F63" s="351">
        <f aca="true" t="shared" si="24" ref="F63:Q63">F64+F66+F68+F103</f>
        <v>53921884</v>
      </c>
      <c r="G63" s="351">
        <f t="shared" si="24"/>
        <v>53921884</v>
      </c>
      <c r="H63" s="351">
        <f t="shared" si="24"/>
        <v>1392600</v>
      </c>
      <c r="I63" s="351">
        <f t="shared" si="24"/>
        <v>32800</v>
      </c>
      <c r="J63" s="351">
        <f t="shared" si="24"/>
        <v>0</v>
      </c>
      <c r="K63" s="351">
        <f t="shared" si="24"/>
        <v>57000</v>
      </c>
      <c r="L63" s="351">
        <f t="shared" si="24"/>
        <v>0</v>
      </c>
      <c r="M63" s="351">
        <f t="shared" si="24"/>
        <v>0</v>
      </c>
      <c r="N63" s="351">
        <f t="shared" si="24"/>
        <v>0</v>
      </c>
      <c r="O63" s="351">
        <f t="shared" si="24"/>
        <v>57000</v>
      </c>
      <c r="P63" s="351">
        <f t="shared" si="24"/>
        <v>57000</v>
      </c>
      <c r="Q63" s="351">
        <f t="shared" si="24"/>
        <v>57000</v>
      </c>
      <c r="R63" s="108">
        <f t="shared" si="18"/>
        <v>53978884</v>
      </c>
    </row>
    <row r="64" spans="1:18" s="151" customFormat="1" ht="22.5" customHeight="1">
      <c r="A64" s="150"/>
      <c r="B64" s="310" t="s">
        <v>175</v>
      </c>
      <c r="C64" s="111" t="s">
        <v>176</v>
      </c>
      <c r="D64" s="310" t="s">
        <v>175</v>
      </c>
      <c r="E64" s="112" t="s">
        <v>28</v>
      </c>
      <c r="F64" s="136">
        <v>1806800</v>
      </c>
      <c r="G64" s="136">
        <v>1806800</v>
      </c>
      <c r="H64" s="136">
        <v>1392600</v>
      </c>
      <c r="I64" s="136">
        <f aca="true" t="shared" si="25" ref="I64:Q64">I65</f>
        <v>32800</v>
      </c>
      <c r="J64" s="136">
        <f t="shared" si="25"/>
        <v>0</v>
      </c>
      <c r="K64" s="136">
        <f t="shared" si="25"/>
        <v>57000</v>
      </c>
      <c r="L64" s="136">
        <f t="shared" si="25"/>
        <v>0</v>
      </c>
      <c r="M64" s="136">
        <f t="shared" si="25"/>
        <v>0</v>
      </c>
      <c r="N64" s="136">
        <f t="shared" si="25"/>
        <v>0</v>
      </c>
      <c r="O64" s="136">
        <f t="shared" si="25"/>
        <v>57000</v>
      </c>
      <c r="P64" s="136">
        <f t="shared" si="25"/>
        <v>57000</v>
      </c>
      <c r="Q64" s="144">
        <f t="shared" si="25"/>
        <v>57000</v>
      </c>
      <c r="R64" s="108">
        <f t="shared" si="18"/>
        <v>1863800</v>
      </c>
    </row>
    <row r="65" spans="1:18" s="151" customFormat="1" ht="68.25" customHeight="1">
      <c r="A65" s="150"/>
      <c r="B65" s="116" t="s">
        <v>464</v>
      </c>
      <c r="C65" s="116" t="s">
        <v>492</v>
      </c>
      <c r="D65" s="116" t="s">
        <v>419</v>
      </c>
      <c r="E65" s="326" t="s">
        <v>463</v>
      </c>
      <c r="F65" s="136">
        <v>1754800</v>
      </c>
      <c r="G65" s="123">
        <v>1754800</v>
      </c>
      <c r="H65" s="123">
        <v>1350000</v>
      </c>
      <c r="I65" s="123">
        <v>32800</v>
      </c>
      <c r="J65" s="136"/>
      <c r="K65" s="136">
        <v>57000</v>
      </c>
      <c r="L65" s="123"/>
      <c r="M65" s="123"/>
      <c r="N65" s="123"/>
      <c r="O65" s="123">
        <v>57000</v>
      </c>
      <c r="P65" s="123">
        <v>57000</v>
      </c>
      <c r="Q65" s="137">
        <v>57000</v>
      </c>
      <c r="R65" s="108">
        <f t="shared" si="18"/>
        <v>1811800</v>
      </c>
    </row>
    <row r="66" spans="1:18" s="151" customFormat="1" ht="33.75" customHeight="1">
      <c r="A66" s="150"/>
      <c r="B66" s="310" t="s">
        <v>175</v>
      </c>
      <c r="C66" s="111" t="s">
        <v>95</v>
      </c>
      <c r="D66" s="310" t="s">
        <v>175</v>
      </c>
      <c r="E66" s="112" t="s">
        <v>96</v>
      </c>
      <c r="F66" s="136">
        <f>F67</f>
        <v>780100</v>
      </c>
      <c r="G66" s="136">
        <f aca="true" t="shared" si="26" ref="G66:Q66">G67</f>
        <v>780100</v>
      </c>
      <c r="H66" s="136">
        <f t="shared" si="26"/>
        <v>0</v>
      </c>
      <c r="I66" s="136">
        <f t="shared" si="26"/>
        <v>0</v>
      </c>
      <c r="J66" s="136">
        <f t="shared" si="26"/>
        <v>0</v>
      </c>
      <c r="K66" s="136">
        <f t="shared" si="26"/>
        <v>0</v>
      </c>
      <c r="L66" s="136">
        <f t="shared" si="26"/>
        <v>0</v>
      </c>
      <c r="M66" s="136">
        <f t="shared" si="26"/>
        <v>0</v>
      </c>
      <c r="N66" s="136">
        <f t="shared" si="26"/>
        <v>0</v>
      </c>
      <c r="O66" s="136">
        <f t="shared" si="26"/>
        <v>0</v>
      </c>
      <c r="P66" s="136">
        <f t="shared" si="26"/>
        <v>0</v>
      </c>
      <c r="Q66" s="136">
        <f t="shared" si="26"/>
        <v>0</v>
      </c>
      <c r="R66" s="108">
        <f t="shared" si="18"/>
        <v>780100</v>
      </c>
    </row>
    <row r="67" spans="1:18" ht="75.75" customHeight="1">
      <c r="A67" s="115"/>
      <c r="B67" s="129">
        <v>1511060</v>
      </c>
      <c r="C67" s="120" t="s">
        <v>448</v>
      </c>
      <c r="D67" s="120" t="s">
        <v>439</v>
      </c>
      <c r="E67" s="352" t="s">
        <v>244</v>
      </c>
      <c r="F67" s="121">
        <v>780100</v>
      </c>
      <c r="G67" s="122">
        <v>780100</v>
      </c>
      <c r="H67" s="122"/>
      <c r="I67" s="122"/>
      <c r="J67" s="122"/>
      <c r="K67" s="136"/>
      <c r="L67" s="136"/>
      <c r="M67" s="136"/>
      <c r="N67" s="136"/>
      <c r="O67" s="136"/>
      <c r="P67" s="136"/>
      <c r="Q67" s="136"/>
      <c r="R67" s="108">
        <f t="shared" si="18"/>
        <v>780100</v>
      </c>
    </row>
    <row r="68" spans="1:18" ht="30.75" customHeight="1">
      <c r="A68" s="115"/>
      <c r="B68" s="310" t="s">
        <v>175</v>
      </c>
      <c r="C68" s="345" t="s">
        <v>69</v>
      </c>
      <c r="D68" s="344" t="s">
        <v>175</v>
      </c>
      <c r="E68" s="343" t="s">
        <v>68</v>
      </c>
      <c r="F68" s="121">
        <f>F69+F76+F85+F94+F95+F96+F97+F102+F82</f>
        <v>51334984</v>
      </c>
      <c r="G68" s="121">
        <f aca="true" t="shared" si="27" ref="G68:Q68">G69+G76+G85+G94+G95+G96+G97+G102+G82</f>
        <v>51334984</v>
      </c>
      <c r="H68" s="121">
        <f t="shared" si="27"/>
        <v>0</v>
      </c>
      <c r="I68" s="121">
        <f t="shared" si="27"/>
        <v>0</v>
      </c>
      <c r="J68" s="121">
        <f t="shared" si="27"/>
        <v>0</v>
      </c>
      <c r="K68" s="121">
        <f t="shared" si="27"/>
        <v>0</v>
      </c>
      <c r="L68" s="121">
        <f t="shared" si="27"/>
        <v>0</v>
      </c>
      <c r="M68" s="121">
        <f t="shared" si="27"/>
        <v>0</v>
      </c>
      <c r="N68" s="121">
        <f t="shared" si="27"/>
        <v>0</v>
      </c>
      <c r="O68" s="121">
        <f t="shared" si="27"/>
        <v>0</v>
      </c>
      <c r="P68" s="121">
        <f t="shared" si="27"/>
        <v>0</v>
      </c>
      <c r="Q68" s="121">
        <f t="shared" si="27"/>
        <v>0</v>
      </c>
      <c r="R68" s="108">
        <f t="shared" si="18"/>
        <v>51334984</v>
      </c>
    </row>
    <row r="69" spans="1:18" s="151" customFormat="1" ht="96" customHeight="1">
      <c r="A69" s="150"/>
      <c r="B69" s="331" t="s">
        <v>245</v>
      </c>
      <c r="C69" s="331" t="s">
        <v>109</v>
      </c>
      <c r="D69" s="354" t="s">
        <v>175</v>
      </c>
      <c r="E69" s="333" t="s">
        <v>246</v>
      </c>
      <c r="F69" s="134">
        <f>F70+F71+F72+F73+F74+F75</f>
        <v>33449000</v>
      </c>
      <c r="G69" s="134">
        <f aca="true" t="shared" si="28" ref="G69:Q69">G70+G71+G72+G73+G74+G75</f>
        <v>33449000</v>
      </c>
      <c r="H69" s="134">
        <f t="shared" si="28"/>
        <v>0</v>
      </c>
      <c r="I69" s="134">
        <f t="shared" si="28"/>
        <v>0</v>
      </c>
      <c r="J69" s="134">
        <f t="shared" si="28"/>
        <v>0</v>
      </c>
      <c r="K69" s="134">
        <f t="shared" si="28"/>
        <v>0</v>
      </c>
      <c r="L69" s="134">
        <f t="shared" si="28"/>
        <v>0</v>
      </c>
      <c r="M69" s="134">
        <f t="shared" si="28"/>
        <v>0</v>
      </c>
      <c r="N69" s="134">
        <f t="shared" si="28"/>
        <v>0</v>
      </c>
      <c r="O69" s="134">
        <f t="shared" si="28"/>
        <v>0</v>
      </c>
      <c r="P69" s="134">
        <f t="shared" si="28"/>
        <v>0</v>
      </c>
      <c r="Q69" s="134">
        <f t="shared" si="28"/>
        <v>0</v>
      </c>
      <c r="R69" s="108">
        <f t="shared" si="18"/>
        <v>33449000</v>
      </c>
    </row>
    <row r="70" spans="1:18" s="154" customFormat="1" ht="126.75" customHeight="1">
      <c r="A70" s="152"/>
      <c r="B70" s="355">
        <v>1513011</v>
      </c>
      <c r="C70" s="127" t="s">
        <v>110</v>
      </c>
      <c r="D70" s="127" t="s">
        <v>446</v>
      </c>
      <c r="E70" s="347" t="s">
        <v>247</v>
      </c>
      <c r="F70" s="121">
        <v>4500000</v>
      </c>
      <c r="G70" s="122">
        <v>4500000</v>
      </c>
      <c r="H70" s="121"/>
      <c r="I70" s="121"/>
      <c r="J70" s="153"/>
      <c r="K70" s="123">
        <v>0</v>
      </c>
      <c r="L70" s="153"/>
      <c r="M70" s="153"/>
      <c r="N70" s="153"/>
      <c r="O70" s="153"/>
      <c r="P70" s="125"/>
      <c r="Q70" s="125"/>
      <c r="R70" s="108">
        <f t="shared" si="18"/>
        <v>4500000</v>
      </c>
    </row>
    <row r="71" spans="1:18" s="154" customFormat="1" ht="148.5" customHeight="1">
      <c r="A71" s="152"/>
      <c r="B71" s="355">
        <v>1513012</v>
      </c>
      <c r="C71" s="127" t="s">
        <v>111</v>
      </c>
      <c r="D71" s="127" t="s">
        <v>446</v>
      </c>
      <c r="E71" s="347" t="s">
        <v>5</v>
      </c>
      <c r="F71" s="121">
        <v>350000</v>
      </c>
      <c r="G71" s="122">
        <v>350000</v>
      </c>
      <c r="H71" s="121"/>
      <c r="I71" s="121"/>
      <c r="J71" s="153"/>
      <c r="K71" s="123"/>
      <c r="L71" s="153"/>
      <c r="M71" s="153"/>
      <c r="N71" s="153"/>
      <c r="O71" s="153"/>
      <c r="P71" s="125"/>
      <c r="Q71" s="125"/>
      <c r="R71" s="108">
        <f t="shared" si="18"/>
        <v>350000</v>
      </c>
    </row>
    <row r="72" spans="1:18" s="154" customFormat="1" ht="133.5" customHeight="1">
      <c r="A72" s="152"/>
      <c r="B72" s="355">
        <v>1513013</v>
      </c>
      <c r="C72" s="127" t="s">
        <v>112</v>
      </c>
      <c r="D72" s="127" t="s">
        <v>447</v>
      </c>
      <c r="E72" s="347" t="s">
        <v>250</v>
      </c>
      <c r="F72" s="121">
        <v>300000</v>
      </c>
      <c r="G72" s="122">
        <v>300000</v>
      </c>
      <c r="H72" s="121"/>
      <c r="I72" s="121"/>
      <c r="J72" s="153"/>
      <c r="K72" s="123"/>
      <c r="L72" s="153"/>
      <c r="M72" s="153"/>
      <c r="N72" s="153"/>
      <c r="O72" s="153"/>
      <c r="P72" s="125"/>
      <c r="Q72" s="125"/>
      <c r="R72" s="108">
        <f t="shared" si="18"/>
        <v>300000</v>
      </c>
    </row>
    <row r="73" spans="1:18" s="154" customFormat="1" ht="154.5" customHeight="1" hidden="1">
      <c r="A73" s="152"/>
      <c r="B73" s="278">
        <v>1513014</v>
      </c>
      <c r="C73" s="277" t="s">
        <v>113</v>
      </c>
      <c r="D73" s="277" t="s">
        <v>447</v>
      </c>
      <c r="E73" s="279" t="s">
        <v>248</v>
      </c>
      <c r="F73" s="121"/>
      <c r="G73" s="122"/>
      <c r="H73" s="121"/>
      <c r="I73" s="121"/>
      <c r="J73" s="153"/>
      <c r="K73" s="123"/>
      <c r="L73" s="153"/>
      <c r="M73" s="153"/>
      <c r="N73" s="153"/>
      <c r="O73" s="153"/>
      <c r="P73" s="125"/>
      <c r="Q73" s="125"/>
      <c r="R73" s="108">
        <f t="shared" si="18"/>
        <v>0</v>
      </c>
    </row>
    <row r="74" spans="1:18" s="154" customFormat="1" ht="50.25" customHeight="1">
      <c r="A74" s="152"/>
      <c r="B74" s="355">
        <v>1513015</v>
      </c>
      <c r="C74" s="127" t="s">
        <v>114</v>
      </c>
      <c r="D74" s="127" t="s">
        <v>447</v>
      </c>
      <c r="E74" s="130" t="s">
        <v>249</v>
      </c>
      <c r="F74" s="121">
        <v>150000</v>
      </c>
      <c r="G74" s="122">
        <v>150000</v>
      </c>
      <c r="H74" s="121"/>
      <c r="I74" s="121"/>
      <c r="J74" s="153"/>
      <c r="K74" s="123"/>
      <c r="L74" s="153"/>
      <c r="M74" s="153"/>
      <c r="N74" s="153"/>
      <c r="O74" s="153"/>
      <c r="P74" s="125"/>
      <c r="Q74" s="125"/>
      <c r="R74" s="108">
        <f t="shared" si="18"/>
        <v>150000</v>
      </c>
    </row>
    <row r="75" spans="1:18" s="154" customFormat="1" ht="49.5" customHeight="1">
      <c r="A75" s="152"/>
      <c r="B75" s="355">
        <v>1513016</v>
      </c>
      <c r="C75" s="127" t="s">
        <v>115</v>
      </c>
      <c r="D75" s="127" t="s">
        <v>448</v>
      </c>
      <c r="E75" s="130" t="s">
        <v>251</v>
      </c>
      <c r="F75" s="121">
        <v>28149000</v>
      </c>
      <c r="G75" s="122">
        <v>28149000</v>
      </c>
      <c r="H75" s="121"/>
      <c r="I75" s="121"/>
      <c r="J75" s="153"/>
      <c r="K75" s="123"/>
      <c r="L75" s="153"/>
      <c r="M75" s="153"/>
      <c r="N75" s="153"/>
      <c r="O75" s="153"/>
      <c r="P75" s="125"/>
      <c r="Q75" s="125"/>
      <c r="R75" s="108">
        <f t="shared" si="18"/>
        <v>28149000</v>
      </c>
    </row>
    <row r="76" spans="1:18" s="154" customFormat="1" ht="58.5" customHeight="1">
      <c r="A76" s="152"/>
      <c r="B76" s="355">
        <v>1513020</v>
      </c>
      <c r="C76" s="127" t="s">
        <v>116</v>
      </c>
      <c r="D76" s="353" t="s">
        <v>175</v>
      </c>
      <c r="E76" s="130" t="s">
        <v>252</v>
      </c>
      <c r="F76" s="121">
        <f>F77+F78+F79+F80+F81</f>
        <v>1376800</v>
      </c>
      <c r="G76" s="121">
        <f aca="true" t="shared" si="29" ref="G76:Q76">G77+G78+G79+G80+G81</f>
        <v>1376800</v>
      </c>
      <c r="H76" s="121">
        <f t="shared" si="29"/>
        <v>0</v>
      </c>
      <c r="I76" s="121">
        <f t="shared" si="29"/>
        <v>0</v>
      </c>
      <c r="J76" s="121">
        <f t="shared" si="29"/>
        <v>0</v>
      </c>
      <c r="K76" s="121">
        <f t="shared" si="29"/>
        <v>0</v>
      </c>
      <c r="L76" s="121">
        <f t="shared" si="29"/>
        <v>0</v>
      </c>
      <c r="M76" s="121">
        <f t="shared" si="29"/>
        <v>0</v>
      </c>
      <c r="N76" s="121">
        <f t="shared" si="29"/>
        <v>0</v>
      </c>
      <c r="O76" s="121">
        <f t="shared" si="29"/>
        <v>0</v>
      </c>
      <c r="P76" s="121">
        <f t="shared" si="29"/>
        <v>0</v>
      </c>
      <c r="Q76" s="121">
        <f t="shared" si="29"/>
        <v>0</v>
      </c>
      <c r="R76" s="108">
        <f t="shared" si="18"/>
        <v>1376800</v>
      </c>
    </row>
    <row r="77" spans="1:18" ht="147" customHeight="1">
      <c r="A77" s="115"/>
      <c r="B77" s="355">
        <v>1513021</v>
      </c>
      <c r="C77" s="127" t="s">
        <v>117</v>
      </c>
      <c r="D77" s="127" t="s">
        <v>446</v>
      </c>
      <c r="E77" s="347" t="s">
        <v>253</v>
      </c>
      <c r="F77" s="121">
        <v>80000</v>
      </c>
      <c r="G77" s="122">
        <v>80000</v>
      </c>
      <c r="H77" s="121"/>
      <c r="I77" s="121"/>
      <c r="J77" s="153"/>
      <c r="K77" s="123"/>
      <c r="L77" s="153"/>
      <c r="M77" s="153"/>
      <c r="N77" s="153"/>
      <c r="O77" s="153"/>
      <c r="P77" s="125"/>
      <c r="Q77" s="125"/>
      <c r="R77" s="108">
        <f t="shared" si="18"/>
        <v>80000</v>
      </c>
    </row>
    <row r="78" spans="1:18" ht="139.5" customHeight="1">
      <c r="A78" s="115"/>
      <c r="B78" s="355">
        <v>1513022</v>
      </c>
      <c r="C78" s="127" t="s">
        <v>118</v>
      </c>
      <c r="D78" s="127" t="s">
        <v>446</v>
      </c>
      <c r="E78" s="347" t="s">
        <v>6</v>
      </c>
      <c r="F78" s="121">
        <v>3000</v>
      </c>
      <c r="G78" s="122">
        <v>3000</v>
      </c>
      <c r="H78" s="121"/>
      <c r="I78" s="121"/>
      <c r="J78" s="153"/>
      <c r="K78" s="123">
        <v>0</v>
      </c>
      <c r="L78" s="153"/>
      <c r="M78" s="153"/>
      <c r="N78" s="153"/>
      <c r="O78" s="153"/>
      <c r="P78" s="125"/>
      <c r="Q78" s="125"/>
      <c r="R78" s="108">
        <f t="shared" si="18"/>
        <v>3000</v>
      </c>
    </row>
    <row r="79" spans="1:18" s="148" customFormat="1" ht="129" customHeight="1">
      <c r="A79" s="156"/>
      <c r="B79" s="355">
        <v>1513023</v>
      </c>
      <c r="C79" s="127" t="s">
        <v>119</v>
      </c>
      <c r="D79" s="127" t="s">
        <v>447</v>
      </c>
      <c r="E79" s="347" t="s">
        <v>254</v>
      </c>
      <c r="F79" s="121">
        <v>10000</v>
      </c>
      <c r="G79" s="122">
        <v>10000</v>
      </c>
      <c r="H79" s="121"/>
      <c r="I79" s="121"/>
      <c r="J79" s="153"/>
      <c r="K79" s="123"/>
      <c r="L79" s="153"/>
      <c r="M79" s="153"/>
      <c r="N79" s="153"/>
      <c r="O79" s="153"/>
      <c r="P79" s="125"/>
      <c r="Q79" s="125"/>
      <c r="R79" s="108">
        <f t="shared" si="18"/>
        <v>10000</v>
      </c>
    </row>
    <row r="80" spans="1:18" s="148" customFormat="1" ht="49.5" customHeight="1">
      <c r="A80" s="157"/>
      <c r="B80" s="355">
        <v>1513025</v>
      </c>
      <c r="C80" s="127" t="s">
        <v>120</v>
      </c>
      <c r="D80" s="127" t="s">
        <v>447</v>
      </c>
      <c r="E80" s="130" t="s">
        <v>255</v>
      </c>
      <c r="F80" s="121">
        <v>21000</v>
      </c>
      <c r="G80" s="122">
        <v>21000</v>
      </c>
      <c r="H80" s="121"/>
      <c r="I80" s="121"/>
      <c r="J80" s="153"/>
      <c r="K80" s="123"/>
      <c r="L80" s="153"/>
      <c r="M80" s="153"/>
      <c r="N80" s="153"/>
      <c r="O80" s="153"/>
      <c r="P80" s="125"/>
      <c r="Q80" s="125"/>
      <c r="R80" s="108">
        <f t="shared" si="18"/>
        <v>21000</v>
      </c>
    </row>
    <row r="81" spans="1:18" s="148" customFormat="1" ht="79.5" customHeight="1">
      <c r="A81" s="157"/>
      <c r="B81" s="355">
        <v>1513026</v>
      </c>
      <c r="C81" s="127" t="s">
        <v>121</v>
      </c>
      <c r="D81" s="127" t="s">
        <v>448</v>
      </c>
      <c r="E81" s="130" t="s">
        <v>256</v>
      </c>
      <c r="F81" s="121">
        <v>1262800</v>
      </c>
      <c r="G81" s="122">
        <v>1262800</v>
      </c>
      <c r="H81" s="121"/>
      <c r="I81" s="121"/>
      <c r="J81" s="153"/>
      <c r="K81" s="123"/>
      <c r="L81" s="153"/>
      <c r="M81" s="153"/>
      <c r="N81" s="153"/>
      <c r="O81" s="153"/>
      <c r="P81" s="125"/>
      <c r="Q81" s="125"/>
      <c r="R81" s="108">
        <f t="shared" si="18"/>
        <v>1262800</v>
      </c>
    </row>
    <row r="82" spans="1:18" s="148" customFormat="1" ht="175.5" customHeight="1">
      <c r="A82" s="157"/>
      <c r="B82" s="355">
        <v>1513030</v>
      </c>
      <c r="C82" s="127" t="s">
        <v>477</v>
      </c>
      <c r="D82" s="353" t="s">
        <v>175</v>
      </c>
      <c r="E82" s="130" t="s">
        <v>478</v>
      </c>
      <c r="F82" s="121">
        <f>F83+F84</f>
        <v>17184</v>
      </c>
      <c r="G82" s="121">
        <f aca="true" t="shared" si="30" ref="G82:P82">G83+G84</f>
        <v>17184</v>
      </c>
      <c r="H82" s="121">
        <f t="shared" si="30"/>
        <v>0</v>
      </c>
      <c r="I82" s="121">
        <f t="shared" si="30"/>
        <v>0</v>
      </c>
      <c r="J82" s="121">
        <f t="shared" si="30"/>
        <v>0</v>
      </c>
      <c r="K82" s="121">
        <f t="shared" si="30"/>
        <v>0</v>
      </c>
      <c r="L82" s="121">
        <f t="shared" si="30"/>
        <v>0</v>
      </c>
      <c r="M82" s="121">
        <f t="shared" si="30"/>
        <v>0</v>
      </c>
      <c r="N82" s="121">
        <f t="shared" si="30"/>
        <v>0</v>
      </c>
      <c r="O82" s="121">
        <f t="shared" si="30"/>
        <v>0</v>
      </c>
      <c r="P82" s="121">
        <f t="shared" si="30"/>
        <v>0</v>
      </c>
      <c r="Q82" s="125"/>
      <c r="R82" s="108">
        <f t="shared" si="18"/>
        <v>17184</v>
      </c>
    </row>
    <row r="83" spans="1:18" s="148" customFormat="1" ht="97.5" customHeight="1">
      <c r="A83" s="157"/>
      <c r="B83" s="158">
        <v>1513033</v>
      </c>
      <c r="C83" s="120" t="s">
        <v>45</v>
      </c>
      <c r="D83" s="120" t="s">
        <v>447</v>
      </c>
      <c r="E83" s="130" t="s">
        <v>44</v>
      </c>
      <c r="F83" s="121">
        <v>10000</v>
      </c>
      <c r="G83" s="122">
        <v>10000</v>
      </c>
      <c r="H83" s="121"/>
      <c r="I83" s="121"/>
      <c r="J83" s="153"/>
      <c r="K83" s="123"/>
      <c r="L83" s="153"/>
      <c r="M83" s="153"/>
      <c r="N83" s="153"/>
      <c r="O83" s="153"/>
      <c r="P83" s="125"/>
      <c r="Q83" s="125"/>
      <c r="R83" s="108">
        <f t="shared" si="18"/>
        <v>10000</v>
      </c>
    </row>
    <row r="84" spans="1:18" s="148" customFormat="1" ht="51" customHeight="1">
      <c r="A84" s="157"/>
      <c r="B84" s="158">
        <v>1513034</v>
      </c>
      <c r="C84" s="120" t="s">
        <v>479</v>
      </c>
      <c r="D84" s="120" t="s">
        <v>447</v>
      </c>
      <c r="E84" s="130" t="s">
        <v>480</v>
      </c>
      <c r="F84" s="121">
        <v>7184</v>
      </c>
      <c r="G84" s="122">
        <v>7184</v>
      </c>
      <c r="H84" s="121"/>
      <c r="I84" s="121"/>
      <c r="J84" s="153"/>
      <c r="K84" s="123"/>
      <c r="L84" s="153"/>
      <c r="M84" s="153"/>
      <c r="N84" s="153"/>
      <c r="O84" s="153"/>
      <c r="P84" s="125"/>
      <c r="Q84" s="125"/>
      <c r="R84" s="108">
        <f t="shared" si="18"/>
        <v>7184</v>
      </c>
    </row>
    <row r="85" spans="1:18" s="148" customFormat="1" ht="79.5" customHeight="1">
      <c r="A85" s="157"/>
      <c r="B85" s="355">
        <v>1513040</v>
      </c>
      <c r="C85" s="127" t="s">
        <v>122</v>
      </c>
      <c r="D85" s="353" t="s">
        <v>175</v>
      </c>
      <c r="E85" s="130" t="s">
        <v>257</v>
      </c>
      <c r="F85" s="121">
        <f>F86+F87+F88+F89+F90+F91+F92+F93</f>
        <v>15237500</v>
      </c>
      <c r="G85" s="121">
        <f aca="true" t="shared" si="31" ref="G85:Q85">G86+G87+G88+G89+G90+G91+G92+G93</f>
        <v>15237500</v>
      </c>
      <c r="H85" s="155">
        <f t="shared" si="31"/>
        <v>0</v>
      </c>
      <c r="I85" s="155">
        <f t="shared" si="31"/>
        <v>0</v>
      </c>
      <c r="J85" s="155">
        <f t="shared" si="31"/>
        <v>0</v>
      </c>
      <c r="K85" s="155">
        <f t="shared" si="31"/>
        <v>0</v>
      </c>
      <c r="L85" s="155">
        <f t="shared" si="31"/>
        <v>0</v>
      </c>
      <c r="M85" s="155">
        <f t="shared" si="31"/>
        <v>0</v>
      </c>
      <c r="N85" s="155">
        <f t="shared" si="31"/>
        <v>0</v>
      </c>
      <c r="O85" s="155">
        <f t="shared" si="31"/>
        <v>0</v>
      </c>
      <c r="P85" s="155">
        <f t="shared" si="31"/>
        <v>0</v>
      </c>
      <c r="Q85" s="155">
        <f t="shared" si="31"/>
        <v>0</v>
      </c>
      <c r="R85" s="108">
        <f t="shared" si="18"/>
        <v>15237500</v>
      </c>
    </row>
    <row r="86" spans="1:18" ht="35.25" customHeight="1">
      <c r="A86" s="115"/>
      <c r="B86" s="355">
        <v>1513041</v>
      </c>
      <c r="C86" s="127" t="s">
        <v>123</v>
      </c>
      <c r="D86" s="127" t="s">
        <v>442</v>
      </c>
      <c r="E86" s="130" t="s">
        <v>258</v>
      </c>
      <c r="F86" s="121">
        <v>135000</v>
      </c>
      <c r="G86" s="122">
        <v>135000</v>
      </c>
      <c r="H86" s="113"/>
      <c r="I86" s="113"/>
      <c r="J86" s="113"/>
      <c r="K86" s="113"/>
      <c r="L86" s="113">
        <v>0</v>
      </c>
      <c r="M86" s="113">
        <v>0</v>
      </c>
      <c r="N86" s="113">
        <v>0</v>
      </c>
      <c r="O86" s="113"/>
      <c r="P86" s="113"/>
      <c r="Q86" s="113"/>
      <c r="R86" s="108">
        <f t="shared" si="18"/>
        <v>135000</v>
      </c>
    </row>
    <row r="87" spans="1:18" ht="37.5">
      <c r="A87" s="115"/>
      <c r="B87" s="355">
        <v>1513042</v>
      </c>
      <c r="C87" s="127" t="s">
        <v>124</v>
      </c>
      <c r="D87" s="127" t="s">
        <v>442</v>
      </c>
      <c r="E87" s="130" t="s">
        <v>259</v>
      </c>
      <c r="F87" s="121">
        <v>7800</v>
      </c>
      <c r="G87" s="122">
        <v>7800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08">
        <f t="shared" si="18"/>
        <v>7800</v>
      </c>
    </row>
    <row r="88" spans="1:18" ht="18.75">
      <c r="A88" s="115"/>
      <c r="B88" s="355">
        <v>1513043</v>
      </c>
      <c r="C88" s="127" t="s">
        <v>125</v>
      </c>
      <c r="D88" s="127" t="s">
        <v>442</v>
      </c>
      <c r="E88" s="130" t="s">
        <v>260</v>
      </c>
      <c r="F88" s="121">
        <v>5800000</v>
      </c>
      <c r="G88" s="122">
        <v>5800000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08">
        <f t="shared" si="18"/>
        <v>5800000</v>
      </c>
    </row>
    <row r="89" spans="1:18" ht="36.75" customHeight="1">
      <c r="A89" s="115"/>
      <c r="B89" s="355">
        <v>1513044</v>
      </c>
      <c r="C89" s="127" t="s">
        <v>126</v>
      </c>
      <c r="D89" s="127" t="s">
        <v>442</v>
      </c>
      <c r="E89" s="130" t="s">
        <v>261</v>
      </c>
      <c r="F89" s="121">
        <v>890000</v>
      </c>
      <c r="G89" s="122">
        <v>890000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08">
        <f t="shared" si="18"/>
        <v>890000</v>
      </c>
    </row>
    <row r="90" spans="1:18" ht="39.75" customHeight="1">
      <c r="A90" s="115"/>
      <c r="B90" s="355">
        <v>1513045</v>
      </c>
      <c r="C90" s="127" t="s">
        <v>127</v>
      </c>
      <c r="D90" s="127" t="s">
        <v>442</v>
      </c>
      <c r="E90" s="130" t="s">
        <v>262</v>
      </c>
      <c r="F90" s="121">
        <v>2033000</v>
      </c>
      <c r="G90" s="122">
        <v>2033000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08">
        <f t="shared" si="18"/>
        <v>2033000</v>
      </c>
    </row>
    <row r="91" spans="1:18" ht="38.25" customHeight="1">
      <c r="A91" s="115"/>
      <c r="B91" s="355">
        <v>1513046</v>
      </c>
      <c r="C91" s="127" t="s">
        <v>128</v>
      </c>
      <c r="D91" s="127" t="s">
        <v>442</v>
      </c>
      <c r="E91" s="130" t="s">
        <v>263</v>
      </c>
      <c r="F91" s="121">
        <v>35000</v>
      </c>
      <c r="G91" s="122">
        <v>35000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08">
        <f t="shared" si="18"/>
        <v>35000</v>
      </c>
    </row>
    <row r="92" spans="1:18" ht="37.5">
      <c r="A92" s="115"/>
      <c r="B92" s="355">
        <v>1513048</v>
      </c>
      <c r="C92" s="127" t="s">
        <v>129</v>
      </c>
      <c r="D92" s="127" t="s">
        <v>442</v>
      </c>
      <c r="E92" s="130" t="s">
        <v>264</v>
      </c>
      <c r="F92" s="121">
        <v>3386700</v>
      </c>
      <c r="G92" s="122">
        <v>3386700</v>
      </c>
      <c r="H92" s="153"/>
      <c r="I92" s="153"/>
      <c r="J92" s="153"/>
      <c r="K92" s="123"/>
      <c r="L92" s="153"/>
      <c r="M92" s="153"/>
      <c r="N92" s="153"/>
      <c r="O92" s="153"/>
      <c r="P92" s="125"/>
      <c r="Q92" s="125"/>
      <c r="R92" s="108">
        <f t="shared" si="18"/>
        <v>3386700</v>
      </c>
    </row>
    <row r="93" spans="1:18" ht="65.25" customHeight="1">
      <c r="A93" s="115"/>
      <c r="B93" s="355">
        <v>1513049</v>
      </c>
      <c r="C93" s="120" t="s">
        <v>130</v>
      </c>
      <c r="D93" s="120" t="s">
        <v>449</v>
      </c>
      <c r="E93" s="334" t="s">
        <v>265</v>
      </c>
      <c r="F93" s="121">
        <v>2950000</v>
      </c>
      <c r="G93" s="122">
        <v>2950000</v>
      </c>
      <c r="H93" s="153"/>
      <c r="I93" s="153"/>
      <c r="J93" s="153"/>
      <c r="K93" s="123"/>
      <c r="L93" s="153"/>
      <c r="M93" s="153"/>
      <c r="N93" s="153"/>
      <c r="O93" s="153"/>
      <c r="P93" s="125"/>
      <c r="Q93" s="125"/>
      <c r="R93" s="108">
        <f t="shared" si="18"/>
        <v>2950000</v>
      </c>
    </row>
    <row r="94" spans="1:18" ht="56.25">
      <c r="A94" s="115"/>
      <c r="B94" s="355">
        <v>1513050</v>
      </c>
      <c r="C94" s="127" t="s">
        <v>131</v>
      </c>
      <c r="D94" s="127" t="s">
        <v>447</v>
      </c>
      <c r="E94" s="334" t="s">
        <v>266</v>
      </c>
      <c r="F94" s="121">
        <v>70400</v>
      </c>
      <c r="G94" s="122">
        <v>70400</v>
      </c>
      <c r="H94" s="153"/>
      <c r="I94" s="153"/>
      <c r="J94" s="153"/>
      <c r="K94" s="123"/>
      <c r="L94" s="153"/>
      <c r="M94" s="153"/>
      <c r="N94" s="153"/>
      <c r="O94" s="153"/>
      <c r="P94" s="125"/>
      <c r="Q94" s="125"/>
      <c r="R94" s="108">
        <f t="shared" si="18"/>
        <v>70400</v>
      </c>
    </row>
    <row r="95" spans="1:18" ht="44.25" customHeight="1">
      <c r="A95" s="115"/>
      <c r="B95" s="356" t="s">
        <v>267</v>
      </c>
      <c r="C95" s="120" t="s">
        <v>132</v>
      </c>
      <c r="D95" s="120" t="s">
        <v>449</v>
      </c>
      <c r="E95" s="130" t="s">
        <v>268</v>
      </c>
      <c r="F95" s="121">
        <v>631500</v>
      </c>
      <c r="G95" s="122">
        <v>631500</v>
      </c>
      <c r="H95" s="153"/>
      <c r="I95" s="153"/>
      <c r="J95" s="153"/>
      <c r="K95" s="123"/>
      <c r="L95" s="153"/>
      <c r="M95" s="153"/>
      <c r="N95" s="153"/>
      <c r="O95" s="153"/>
      <c r="P95" s="125"/>
      <c r="Q95" s="125"/>
      <c r="R95" s="108">
        <f aca="true" t="shared" si="32" ref="R95:R125">F95+K95</f>
        <v>631500</v>
      </c>
    </row>
    <row r="96" spans="1:18" ht="37.5">
      <c r="A96" s="115"/>
      <c r="B96" s="355">
        <v>1513090</v>
      </c>
      <c r="C96" s="120" t="s">
        <v>133</v>
      </c>
      <c r="D96" s="120" t="s">
        <v>446</v>
      </c>
      <c r="E96" s="130" t="s">
        <v>8</v>
      </c>
      <c r="F96" s="121">
        <v>6500</v>
      </c>
      <c r="G96" s="122">
        <v>6500</v>
      </c>
      <c r="H96" s="153"/>
      <c r="I96" s="153"/>
      <c r="J96" s="153"/>
      <c r="K96" s="123"/>
      <c r="L96" s="153"/>
      <c r="M96" s="153"/>
      <c r="N96" s="153"/>
      <c r="O96" s="153"/>
      <c r="P96" s="125"/>
      <c r="Q96" s="125"/>
      <c r="R96" s="108">
        <f>F96+K96</f>
        <v>6500</v>
      </c>
    </row>
    <row r="97" spans="1:18" ht="115.5" customHeight="1">
      <c r="A97" s="115"/>
      <c r="B97" s="355">
        <v>1513180</v>
      </c>
      <c r="C97" s="120" t="s">
        <v>134</v>
      </c>
      <c r="D97" s="353" t="s">
        <v>175</v>
      </c>
      <c r="E97" s="130" t="s">
        <v>269</v>
      </c>
      <c r="F97" s="121">
        <f>F98</f>
        <v>150000</v>
      </c>
      <c r="G97" s="121">
        <f aca="true" t="shared" si="33" ref="G97:Q97">G98</f>
        <v>150000</v>
      </c>
      <c r="H97" s="121">
        <f t="shared" si="33"/>
        <v>0</v>
      </c>
      <c r="I97" s="121">
        <f t="shared" si="33"/>
        <v>0</v>
      </c>
      <c r="J97" s="121">
        <f t="shared" si="33"/>
        <v>0</v>
      </c>
      <c r="K97" s="121">
        <f t="shared" si="33"/>
        <v>0</v>
      </c>
      <c r="L97" s="121">
        <f t="shared" si="33"/>
        <v>0</v>
      </c>
      <c r="M97" s="121">
        <f t="shared" si="33"/>
        <v>0</v>
      </c>
      <c r="N97" s="121">
        <f t="shared" si="33"/>
        <v>0</v>
      </c>
      <c r="O97" s="121">
        <f t="shared" si="33"/>
        <v>0</v>
      </c>
      <c r="P97" s="121">
        <f t="shared" si="33"/>
        <v>0</v>
      </c>
      <c r="Q97" s="121">
        <f t="shared" si="33"/>
        <v>0</v>
      </c>
      <c r="R97" s="108">
        <f>F97+K97</f>
        <v>150000</v>
      </c>
    </row>
    <row r="98" spans="1:18" ht="106.5" customHeight="1">
      <c r="A98" s="115"/>
      <c r="B98" s="346">
        <v>1513181</v>
      </c>
      <c r="C98" s="120" t="s">
        <v>135</v>
      </c>
      <c r="D98" s="120" t="s">
        <v>449</v>
      </c>
      <c r="E98" s="130" t="s">
        <v>270</v>
      </c>
      <c r="F98" s="121">
        <v>150000</v>
      </c>
      <c r="G98" s="122">
        <v>150000</v>
      </c>
      <c r="H98" s="153"/>
      <c r="I98" s="153"/>
      <c r="J98" s="153"/>
      <c r="K98" s="123"/>
      <c r="L98" s="153"/>
      <c r="M98" s="153"/>
      <c r="N98" s="153"/>
      <c r="O98" s="153"/>
      <c r="P98" s="125"/>
      <c r="Q98" s="125"/>
      <c r="R98" s="108">
        <f t="shared" si="32"/>
        <v>150000</v>
      </c>
    </row>
    <row r="99" spans="1:18" ht="37.5" hidden="1">
      <c r="A99" s="115"/>
      <c r="B99" s="126">
        <v>170000</v>
      </c>
      <c r="C99" s="127"/>
      <c r="D99" s="127"/>
      <c r="E99" s="128" t="s">
        <v>430</v>
      </c>
      <c r="F99" s="121"/>
      <c r="G99" s="121"/>
      <c r="H99" s="125"/>
      <c r="I99" s="125"/>
      <c r="J99" s="125"/>
      <c r="K99" s="123"/>
      <c r="L99" s="125"/>
      <c r="M99" s="125"/>
      <c r="N99" s="125"/>
      <c r="O99" s="125"/>
      <c r="P99" s="125"/>
      <c r="Q99" s="125"/>
      <c r="R99" s="108">
        <f t="shared" si="32"/>
        <v>0</v>
      </c>
    </row>
    <row r="100" spans="1:18" ht="56.25" hidden="1">
      <c r="A100" s="115"/>
      <c r="B100" s="158">
        <v>170102</v>
      </c>
      <c r="C100" s="120" t="s">
        <v>447</v>
      </c>
      <c r="D100" s="120"/>
      <c r="E100" s="130" t="s">
        <v>450</v>
      </c>
      <c r="F100" s="121"/>
      <c r="G100" s="122"/>
      <c r="H100" s="153"/>
      <c r="I100" s="153"/>
      <c r="J100" s="153"/>
      <c r="K100" s="123"/>
      <c r="L100" s="153"/>
      <c r="M100" s="153"/>
      <c r="N100" s="153"/>
      <c r="O100" s="153"/>
      <c r="P100" s="125"/>
      <c r="Q100" s="125"/>
      <c r="R100" s="108">
        <f t="shared" si="32"/>
        <v>0</v>
      </c>
    </row>
    <row r="101" spans="1:18" ht="56.25" hidden="1">
      <c r="A101" s="115"/>
      <c r="B101" s="158">
        <v>170302</v>
      </c>
      <c r="C101" s="120" t="s">
        <v>447</v>
      </c>
      <c r="D101" s="120"/>
      <c r="E101" s="130" t="s">
        <v>451</v>
      </c>
      <c r="F101" s="121"/>
      <c r="G101" s="122"/>
      <c r="H101" s="153"/>
      <c r="I101" s="153"/>
      <c r="J101" s="153"/>
      <c r="K101" s="123"/>
      <c r="L101" s="153"/>
      <c r="M101" s="153"/>
      <c r="N101" s="153"/>
      <c r="O101" s="153"/>
      <c r="P101" s="125"/>
      <c r="Q101" s="125"/>
      <c r="R101" s="108">
        <f t="shared" si="32"/>
        <v>0</v>
      </c>
    </row>
    <row r="102" spans="1:18" ht="31.5" customHeight="1">
      <c r="A102" s="115"/>
      <c r="B102" s="346">
        <v>1513400</v>
      </c>
      <c r="C102" s="120" t="s">
        <v>181</v>
      </c>
      <c r="D102" s="120" t="s">
        <v>178</v>
      </c>
      <c r="E102" s="327" t="s">
        <v>422</v>
      </c>
      <c r="F102" s="121">
        <v>396100</v>
      </c>
      <c r="G102" s="122">
        <v>396100</v>
      </c>
      <c r="H102" s="153"/>
      <c r="I102" s="153"/>
      <c r="J102" s="153"/>
      <c r="K102" s="123"/>
      <c r="L102" s="153"/>
      <c r="M102" s="153"/>
      <c r="N102" s="153"/>
      <c r="O102" s="153"/>
      <c r="P102" s="125"/>
      <c r="Q102" s="125"/>
      <c r="R102" s="108">
        <f t="shared" si="32"/>
        <v>396100</v>
      </c>
    </row>
    <row r="103" spans="1:18" ht="18.75" hidden="1">
      <c r="A103" s="115"/>
      <c r="B103" s="116" t="s">
        <v>271</v>
      </c>
      <c r="C103" s="116"/>
      <c r="D103" s="116" t="s">
        <v>435</v>
      </c>
      <c r="E103" s="326" t="s">
        <v>436</v>
      </c>
      <c r="F103" s="121"/>
      <c r="G103" s="122"/>
      <c r="H103" s="153"/>
      <c r="I103" s="153"/>
      <c r="J103" s="153"/>
      <c r="K103" s="123"/>
      <c r="L103" s="153"/>
      <c r="M103" s="153"/>
      <c r="N103" s="153"/>
      <c r="O103" s="153"/>
      <c r="P103" s="125"/>
      <c r="Q103" s="125"/>
      <c r="R103" s="108">
        <f t="shared" si="32"/>
        <v>0</v>
      </c>
    </row>
    <row r="104" spans="1:18" ht="60.75">
      <c r="A104" s="115"/>
      <c r="B104" s="339" t="s">
        <v>272</v>
      </c>
      <c r="C104" s="339"/>
      <c r="D104" s="339"/>
      <c r="E104" s="322" t="s">
        <v>452</v>
      </c>
      <c r="F104" s="340">
        <f>F105</f>
        <v>2365700</v>
      </c>
      <c r="G104" s="340">
        <f aca="true" t="shared" si="34" ref="G104:Q104">G105</f>
        <v>2365700</v>
      </c>
      <c r="H104" s="340">
        <f t="shared" si="34"/>
        <v>1583809</v>
      </c>
      <c r="I104" s="340">
        <f t="shared" si="34"/>
        <v>222440</v>
      </c>
      <c r="J104" s="340">
        <f t="shared" si="34"/>
        <v>0</v>
      </c>
      <c r="K104" s="340">
        <f t="shared" si="34"/>
        <v>128700</v>
      </c>
      <c r="L104" s="340">
        <f t="shared" si="34"/>
        <v>67100</v>
      </c>
      <c r="M104" s="340">
        <f t="shared" si="34"/>
        <v>0</v>
      </c>
      <c r="N104" s="340">
        <f t="shared" si="34"/>
        <v>0</v>
      </c>
      <c r="O104" s="340">
        <f t="shared" si="34"/>
        <v>61600</v>
      </c>
      <c r="P104" s="340">
        <f t="shared" si="34"/>
        <v>43000</v>
      </c>
      <c r="Q104" s="340">
        <f t="shared" si="34"/>
        <v>43000</v>
      </c>
      <c r="R104" s="108">
        <f t="shared" si="32"/>
        <v>2494400</v>
      </c>
    </row>
    <row r="105" spans="1:18" ht="60.75" customHeight="1">
      <c r="A105" s="115"/>
      <c r="B105" s="324" t="s">
        <v>273</v>
      </c>
      <c r="C105" s="324"/>
      <c r="D105" s="324"/>
      <c r="E105" s="357" t="s">
        <v>452</v>
      </c>
      <c r="F105" s="351">
        <f>F106+F108</f>
        <v>2365700</v>
      </c>
      <c r="G105" s="351">
        <f aca="true" t="shared" si="35" ref="G105:Q105">G106+G108</f>
        <v>2365700</v>
      </c>
      <c r="H105" s="351">
        <f t="shared" si="35"/>
        <v>1583809</v>
      </c>
      <c r="I105" s="351">
        <f t="shared" si="35"/>
        <v>222440</v>
      </c>
      <c r="J105" s="351">
        <f t="shared" si="35"/>
        <v>0</v>
      </c>
      <c r="K105" s="351">
        <f t="shared" si="35"/>
        <v>128700</v>
      </c>
      <c r="L105" s="351">
        <f t="shared" si="35"/>
        <v>67100</v>
      </c>
      <c r="M105" s="351">
        <f t="shared" si="35"/>
        <v>0</v>
      </c>
      <c r="N105" s="351">
        <f t="shared" si="35"/>
        <v>0</v>
      </c>
      <c r="O105" s="351">
        <f t="shared" si="35"/>
        <v>61600</v>
      </c>
      <c r="P105" s="351">
        <f t="shared" si="35"/>
        <v>43000</v>
      </c>
      <c r="Q105" s="351">
        <f t="shared" si="35"/>
        <v>43000</v>
      </c>
      <c r="R105" s="108">
        <f t="shared" si="32"/>
        <v>2494400</v>
      </c>
    </row>
    <row r="106" spans="1:18" ht="38.25" customHeight="1">
      <c r="A106" s="115"/>
      <c r="B106" s="310" t="s">
        <v>175</v>
      </c>
      <c r="C106" s="111" t="s">
        <v>176</v>
      </c>
      <c r="D106" s="310" t="s">
        <v>175</v>
      </c>
      <c r="E106" s="112" t="s">
        <v>28</v>
      </c>
      <c r="F106" s="144">
        <f>F107</f>
        <v>192100</v>
      </c>
      <c r="G106" s="144">
        <f aca="true" t="shared" si="36" ref="G106:Q106">G107</f>
        <v>192100</v>
      </c>
      <c r="H106" s="144">
        <f t="shared" si="36"/>
        <v>148440</v>
      </c>
      <c r="I106" s="144">
        <f t="shared" si="36"/>
        <v>0</v>
      </c>
      <c r="J106" s="144">
        <f t="shared" si="36"/>
        <v>0</v>
      </c>
      <c r="K106" s="144">
        <f t="shared" si="36"/>
        <v>20000</v>
      </c>
      <c r="L106" s="144">
        <f t="shared" si="36"/>
        <v>0</v>
      </c>
      <c r="M106" s="144">
        <f t="shared" si="36"/>
        <v>0</v>
      </c>
      <c r="N106" s="144">
        <f t="shared" si="36"/>
        <v>0</v>
      </c>
      <c r="O106" s="144">
        <f t="shared" si="36"/>
        <v>20000</v>
      </c>
      <c r="P106" s="144">
        <f t="shared" si="36"/>
        <v>20000</v>
      </c>
      <c r="Q106" s="144">
        <f t="shared" si="36"/>
        <v>20000</v>
      </c>
      <c r="R106" s="108">
        <f t="shared" si="32"/>
        <v>212100</v>
      </c>
    </row>
    <row r="107" spans="1:18" ht="68.25" customHeight="1">
      <c r="A107" s="115"/>
      <c r="B107" s="116" t="s">
        <v>465</v>
      </c>
      <c r="C107" s="116" t="s">
        <v>492</v>
      </c>
      <c r="D107" s="116" t="s">
        <v>419</v>
      </c>
      <c r="E107" s="326" t="s">
        <v>463</v>
      </c>
      <c r="F107" s="136">
        <v>192100</v>
      </c>
      <c r="G107" s="123">
        <v>192100</v>
      </c>
      <c r="H107" s="123">
        <v>148440</v>
      </c>
      <c r="I107" s="123"/>
      <c r="J107" s="136"/>
      <c r="K107" s="136">
        <v>20000</v>
      </c>
      <c r="L107" s="123"/>
      <c r="M107" s="123"/>
      <c r="N107" s="123"/>
      <c r="O107" s="123">
        <v>20000</v>
      </c>
      <c r="P107" s="123">
        <v>20000</v>
      </c>
      <c r="Q107" s="136">
        <v>20000</v>
      </c>
      <c r="R107" s="108">
        <f t="shared" si="32"/>
        <v>212100</v>
      </c>
    </row>
    <row r="108" spans="1:18" ht="33.75" customHeight="1">
      <c r="A108" s="115"/>
      <c r="B108" s="310" t="s">
        <v>175</v>
      </c>
      <c r="C108" s="111" t="s">
        <v>143</v>
      </c>
      <c r="D108" s="310" t="s">
        <v>175</v>
      </c>
      <c r="E108" s="373" t="s">
        <v>142</v>
      </c>
      <c r="F108" s="136">
        <f>F109+F110+F112+F113+F111</f>
        <v>2173600</v>
      </c>
      <c r="G108" s="136">
        <f aca="true" t="shared" si="37" ref="G108:Q108">G109+G110+G112+G113+G111</f>
        <v>2173600</v>
      </c>
      <c r="H108" s="136">
        <f t="shared" si="37"/>
        <v>1435369</v>
      </c>
      <c r="I108" s="136">
        <f t="shared" si="37"/>
        <v>222440</v>
      </c>
      <c r="J108" s="136">
        <f t="shared" si="37"/>
        <v>0</v>
      </c>
      <c r="K108" s="136">
        <f t="shared" si="37"/>
        <v>108700</v>
      </c>
      <c r="L108" s="136">
        <f t="shared" si="37"/>
        <v>67100</v>
      </c>
      <c r="M108" s="136">
        <f t="shared" si="37"/>
        <v>0</v>
      </c>
      <c r="N108" s="136">
        <f t="shared" si="37"/>
        <v>0</v>
      </c>
      <c r="O108" s="136">
        <f t="shared" si="37"/>
        <v>41600</v>
      </c>
      <c r="P108" s="136">
        <f t="shared" si="37"/>
        <v>23000</v>
      </c>
      <c r="Q108" s="144">
        <f t="shared" si="37"/>
        <v>23000</v>
      </c>
      <c r="R108" s="108">
        <f t="shared" si="32"/>
        <v>2282300</v>
      </c>
    </row>
    <row r="109" spans="1:18" s="148" customFormat="1" ht="43.5" customHeight="1">
      <c r="A109" s="156"/>
      <c r="B109" s="346">
        <v>2414030</v>
      </c>
      <c r="C109" s="127" t="s">
        <v>144</v>
      </c>
      <c r="D109" s="127" t="s">
        <v>453</v>
      </c>
      <c r="E109" s="327" t="s">
        <v>454</v>
      </c>
      <c r="F109" s="121">
        <v>80000</v>
      </c>
      <c r="G109" s="122">
        <v>80000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08">
        <f t="shared" si="32"/>
        <v>80000</v>
      </c>
    </row>
    <row r="110" spans="1:18" s="148" customFormat="1" ht="56.25">
      <c r="A110" s="156"/>
      <c r="B110" s="346">
        <v>2414040</v>
      </c>
      <c r="C110" s="127" t="s">
        <v>145</v>
      </c>
      <c r="D110" s="127" t="s">
        <v>274</v>
      </c>
      <c r="E110" s="327" t="s">
        <v>275</v>
      </c>
      <c r="F110" s="121">
        <v>25000</v>
      </c>
      <c r="G110" s="122">
        <v>25000</v>
      </c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08">
        <f t="shared" si="32"/>
        <v>25000</v>
      </c>
    </row>
    <row r="111" spans="1:18" s="148" customFormat="1" ht="18.75">
      <c r="A111" s="157"/>
      <c r="B111" s="129">
        <v>2414060</v>
      </c>
      <c r="C111" s="120" t="s">
        <v>146</v>
      </c>
      <c r="D111" s="120" t="s">
        <v>455</v>
      </c>
      <c r="E111" s="327" t="s">
        <v>456</v>
      </c>
      <c r="F111" s="121">
        <v>650300</v>
      </c>
      <c r="G111" s="122">
        <v>650300</v>
      </c>
      <c r="H111" s="122">
        <v>396489</v>
      </c>
      <c r="I111" s="122">
        <v>149840</v>
      </c>
      <c r="J111" s="122">
        <v>0</v>
      </c>
      <c r="K111" s="121">
        <v>23000</v>
      </c>
      <c r="L111" s="122"/>
      <c r="M111" s="122"/>
      <c r="N111" s="122"/>
      <c r="O111" s="122">
        <v>23000</v>
      </c>
      <c r="P111" s="122">
        <v>23000</v>
      </c>
      <c r="Q111" s="410">
        <v>23000</v>
      </c>
      <c r="R111" s="108">
        <f t="shared" si="32"/>
        <v>673300</v>
      </c>
    </row>
    <row r="112" spans="1:18" s="148" customFormat="1" ht="18.75">
      <c r="A112" s="156"/>
      <c r="B112" s="129">
        <v>2414100</v>
      </c>
      <c r="C112" s="120" t="s">
        <v>147</v>
      </c>
      <c r="D112" s="120" t="s">
        <v>457</v>
      </c>
      <c r="E112" s="130" t="s">
        <v>458</v>
      </c>
      <c r="F112" s="121">
        <v>1245500</v>
      </c>
      <c r="G112" s="122">
        <v>1245500</v>
      </c>
      <c r="H112" s="122">
        <v>933960</v>
      </c>
      <c r="I112" s="122">
        <v>57300</v>
      </c>
      <c r="J112" s="122"/>
      <c r="K112" s="121">
        <v>85700</v>
      </c>
      <c r="L112" s="122">
        <v>67100</v>
      </c>
      <c r="M112" s="122"/>
      <c r="N112" s="122"/>
      <c r="O112" s="122">
        <v>18600</v>
      </c>
      <c r="P112" s="122"/>
      <c r="Q112" s="122">
        <v>0</v>
      </c>
      <c r="R112" s="108">
        <f t="shared" si="32"/>
        <v>1331200</v>
      </c>
    </row>
    <row r="113" spans="1:18" s="148" customFormat="1" ht="39" customHeight="1">
      <c r="A113" s="156"/>
      <c r="B113" s="129">
        <v>2414200</v>
      </c>
      <c r="C113" s="120" t="s">
        <v>148</v>
      </c>
      <c r="D113" s="120" t="s">
        <v>274</v>
      </c>
      <c r="E113" s="327" t="s">
        <v>485</v>
      </c>
      <c r="F113" s="121">
        <v>172800</v>
      </c>
      <c r="G113" s="122">
        <v>172800</v>
      </c>
      <c r="H113" s="122">
        <v>104920</v>
      </c>
      <c r="I113" s="122">
        <v>15300</v>
      </c>
      <c r="J113" s="122">
        <v>0</v>
      </c>
      <c r="K113" s="122"/>
      <c r="L113" s="122"/>
      <c r="M113" s="122"/>
      <c r="N113" s="122"/>
      <c r="O113" s="122"/>
      <c r="P113" s="122"/>
      <c r="Q113" s="122"/>
      <c r="R113" s="108">
        <f t="shared" si="32"/>
        <v>172800</v>
      </c>
    </row>
    <row r="114" spans="1:18" ht="40.5">
      <c r="A114" s="115"/>
      <c r="B114" s="339" t="s">
        <v>276</v>
      </c>
      <c r="C114" s="339"/>
      <c r="D114" s="339"/>
      <c r="E114" s="322" t="s">
        <v>486</v>
      </c>
      <c r="F114" s="340">
        <f>F115</f>
        <v>702600</v>
      </c>
      <c r="G114" s="340">
        <f aca="true" t="shared" si="38" ref="G114:Q115">G115</f>
        <v>702600</v>
      </c>
      <c r="H114" s="340">
        <f t="shared" si="38"/>
        <v>517300</v>
      </c>
      <c r="I114" s="340">
        <f t="shared" si="38"/>
        <v>18000</v>
      </c>
      <c r="J114" s="340">
        <f t="shared" si="38"/>
        <v>0</v>
      </c>
      <c r="K114" s="340">
        <f t="shared" si="38"/>
        <v>0</v>
      </c>
      <c r="L114" s="340">
        <f t="shared" si="38"/>
        <v>0</v>
      </c>
      <c r="M114" s="340">
        <f t="shared" si="38"/>
        <v>0</v>
      </c>
      <c r="N114" s="340">
        <f t="shared" si="38"/>
        <v>0</v>
      </c>
      <c r="O114" s="340">
        <f t="shared" si="38"/>
        <v>0</v>
      </c>
      <c r="P114" s="340">
        <f t="shared" si="38"/>
        <v>0</v>
      </c>
      <c r="Q114" s="340">
        <f t="shared" si="38"/>
        <v>0</v>
      </c>
      <c r="R114" s="108">
        <f t="shared" si="32"/>
        <v>702600</v>
      </c>
    </row>
    <row r="115" spans="1:18" s="148" customFormat="1" ht="39">
      <c r="A115" s="156"/>
      <c r="B115" s="324" t="s">
        <v>277</v>
      </c>
      <c r="C115" s="324"/>
      <c r="D115" s="324"/>
      <c r="E115" s="357" t="s">
        <v>278</v>
      </c>
      <c r="F115" s="351">
        <f>F116</f>
        <v>702600</v>
      </c>
      <c r="G115" s="351">
        <f t="shared" si="38"/>
        <v>702600</v>
      </c>
      <c r="H115" s="351">
        <f t="shared" si="38"/>
        <v>517300</v>
      </c>
      <c r="I115" s="351">
        <f t="shared" si="38"/>
        <v>18000</v>
      </c>
      <c r="J115" s="351">
        <f t="shared" si="38"/>
        <v>0</v>
      </c>
      <c r="K115" s="351">
        <f t="shared" si="38"/>
        <v>0</v>
      </c>
      <c r="L115" s="351">
        <f t="shared" si="38"/>
        <v>0</v>
      </c>
      <c r="M115" s="351">
        <f t="shared" si="38"/>
        <v>0</v>
      </c>
      <c r="N115" s="351">
        <f t="shared" si="38"/>
        <v>0</v>
      </c>
      <c r="O115" s="351">
        <f t="shared" si="38"/>
        <v>0</v>
      </c>
      <c r="P115" s="351">
        <f t="shared" si="38"/>
        <v>0</v>
      </c>
      <c r="Q115" s="351">
        <f t="shared" si="38"/>
        <v>0</v>
      </c>
      <c r="R115" s="108">
        <f t="shared" si="32"/>
        <v>702600</v>
      </c>
    </row>
    <row r="116" spans="1:18" s="148" customFormat="1" ht="18.75">
      <c r="A116" s="156"/>
      <c r="B116" s="310" t="s">
        <v>175</v>
      </c>
      <c r="C116" s="111" t="s">
        <v>176</v>
      </c>
      <c r="D116" s="310" t="s">
        <v>175</v>
      </c>
      <c r="E116" s="112" t="s">
        <v>28</v>
      </c>
      <c r="F116" s="136">
        <f>F117</f>
        <v>702600</v>
      </c>
      <c r="G116" s="136">
        <f aca="true" t="shared" si="39" ref="G116:Q116">G117</f>
        <v>702600</v>
      </c>
      <c r="H116" s="136">
        <f t="shared" si="39"/>
        <v>517300</v>
      </c>
      <c r="I116" s="136">
        <f t="shared" si="39"/>
        <v>18000</v>
      </c>
      <c r="J116" s="136">
        <f t="shared" si="39"/>
        <v>0</v>
      </c>
      <c r="K116" s="136">
        <f t="shared" si="39"/>
        <v>0</v>
      </c>
      <c r="L116" s="136">
        <f t="shared" si="39"/>
        <v>0</v>
      </c>
      <c r="M116" s="136">
        <f t="shared" si="39"/>
        <v>0</v>
      </c>
      <c r="N116" s="136">
        <f t="shared" si="39"/>
        <v>0</v>
      </c>
      <c r="O116" s="136">
        <f t="shared" si="39"/>
        <v>0</v>
      </c>
      <c r="P116" s="136">
        <f t="shared" si="39"/>
        <v>0</v>
      </c>
      <c r="Q116" s="136">
        <f t="shared" si="39"/>
        <v>0</v>
      </c>
      <c r="R116" s="108">
        <f t="shared" si="32"/>
        <v>702600</v>
      </c>
    </row>
    <row r="117" spans="1:18" s="109" customFormat="1" ht="63.75" customHeight="1">
      <c r="A117" s="149"/>
      <c r="B117" s="116" t="s">
        <v>466</v>
      </c>
      <c r="C117" s="116" t="s">
        <v>492</v>
      </c>
      <c r="D117" s="116" t="s">
        <v>419</v>
      </c>
      <c r="E117" s="326" t="s">
        <v>463</v>
      </c>
      <c r="F117" s="123">
        <v>702600</v>
      </c>
      <c r="G117" s="153">
        <v>702600</v>
      </c>
      <c r="H117" s="153">
        <v>517300</v>
      </c>
      <c r="I117" s="153">
        <v>18000</v>
      </c>
      <c r="J117" s="153"/>
      <c r="K117" s="123"/>
      <c r="L117" s="153"/>
      <c r="M117" s="153"/>
      <c r="N117" s="153"/>
      <c r="O117" s="153"/>
      <c r="P117" s="125"/>
      <c r="Q117" s="125"/>
      <c r="R117" s="108">
        <f t="shared" si="32"/>
        <v>702600</v>
      </c>
    </row>
    <row r="118" spans="1:18" ht="60.75">
      <c r="A118" s="115"/>
      <c r="B118" s="339" t="s">
        <v>279</v>
      </c>
      <c r="C118" s="339"/>
      <c r="D118" s="339"/>
      <c r="E118" s="322" t="s">
        <v>487</v>
      </c>
      <c r="F118" s="340">
        <f>F119</f>
        <v>1530540</v>
      </c>
      <c r="G118" s="340">
        <f aca="true" t="shared" si="40" ref="G118:Q118">G119</f>
        <v>1520540</v>
      </c>
      <c r="H118" s="340">
        <f t="shared" si="40"/>
        <v>0</v>
      </c>
      <c r="I118" s="340">
        <f t="shared" si="40"/>
        <v>0</v>
      </c>
      <c r="J118" s="340">
        <f t="shared" si="40"/>
        <v>0</v>
      </c>
      <c r="K118" s="340">
        <f t="shared" si="40"/>
        <v>291000</v>
      </c>
      <c r="L118" s="340">
        <f t="shared" si="40"/>
        <v>0</v>
      </c>
      <c r="M118" s="340">
        <f t="shared" si="40"/>
        <v>0</v>
      </c>
      <c r="N118" s="340">
        <f t="shared" si="40"/>
        <v>0</v>
      </c>
      <c r="O118" s="340">
        <f t="shared" si="40"/>
        <v>291000</v>
      </c>
      <c r="P118" s="340">
        <f t="shared" si="40"/>
        <v>291000</v>
      </c>
      <c r="Q118" s="340">
        <f t="shared" si="40"/>
        <v>279000</v>
      </c>
      <c r="R118" s="108">
        <f t="shared" si="32"/>
        <v>1821540</v>
      </c>
    </row>
    <row r="119" spans="1:18" ht="39" customHeight="1">
      <c r="A119" s="115"/>
      <c r="B119" s="413" t="s">
        <v>280</v>
      </c>
      <c r="C119" s="413"/>
      <c r="D119" s="413"/>
      <c r="E119" s="414" t="s">
        <v>487</v>
      </c>
      <c r="F119" s="325">
        <f>SUM(F120:F124)</f>
        <v>1530540</v>
      </c>
      <c r="G119" s="325">
        <f>SUM(G120:G124)</f>
        <v>1520540</v>
      </c>
      <c r="H119" s="325">
        <f aca="true" t="shared" si="41" ref="H119:Q119">SUM(H120:H124)</f>
        <v>0</v>
      </c>
      <c r="I119" s="325">
        <f t="shared" si="41"/>
        <v>0</v>
      </c>
      <c r="J119" s="325">
        <f t="shared" si="41"/>
        <v>0</v>
      </c>
      <c r="K119" s="325">
        <f t="shared" si="41"/>
        <v>291000</v>
      </c>
      <c r="L119" s="325">
        <f t="shared" si="41"/>
        <v>0</v>
      </c>
      <c r="M119" s="325">
        <f t="shared" si="41"/>
        <v>0</v>
      </c>
      <c r="N119" s="325">
        <f t="shared" si="41"/>
        <v>0</v>
      </c>
      <c r="O119" s="325">
        <f t="shared" si="41"/>
        <v>291000</v>
      </c>
      <c r="P119" s="325">
        <f t="shared" si="41"/>
        <v>291000</v>
      </c>
      <c r="Q119" s="325">
        <f t="shared" si="41"/>
        <v>279000</v>
      </c>
      <c r="R119" s="108">
        <f t="shared" si="32"/>
        <v>1821540</v>
      </c>
    </row>
    <row r="120" spans="1:18" s="109" customFormat="1" ht="20.25">
      <c r="A120" s="156"/>
      <c r="B120" s="116" t="s">
        <v>281</v>
      </c>
      <c r="C120" s="116" t="s">
        <v>7</v>
      </c>
      <c r="D120" s="116" t="s">
        <v>435</v>
      </c>
      <c r="E120" s="133" t="s">
        <v>488</v>
      </c>
      <c r="F120" s="136">
        <v>10000</v>
      </c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08">
        <f t="shared" si="32"/>
        <v>10000</v>
      </c>
    </row>
    <row r="121" spans="1:18" s="109" customFormat="1" ht="69" hidden="1">
      <c r="A121" s="156"/>
      <c r="B121" s="159" t="s">
        <v>489</v>
      </c>
      <c r="C121" s="159" t="s">
        <v>490</v>
      </c>
      <c r="D121" s="159"/>
      <c r="E121" s="160" t="s">
        <v>491</v>
      </c>
      <c r="F121" s="161"/>
      <c r="G121" s="162"/>
      <c r="H121" s="162"/>
      <c r="I121" s="162"/>
      <c r="J121" s="162"/>
      <c r="K121" s="123"/>
      <c r="L121" s="153"/>
      <c r="M121" s="153"/>
      <c r="N121" s="153"/>
      <c r="O121" s="153"/>
      <c r="P121" s="125"/>
      <c r="Q121" s="125"/>
      <c r="R121" s="108">
        <f t="shared" si="32"/>
        <v>0</v>
      </c>
    </row>
    <row r="122" spans="1:18" s="109" customFormat="1" ht="51.75">
      <c r="A122" s="156"/>
      <c r="B122" s="570" t="s">
        <v>410</v>
      </c>
      <c r="C122" s="570" t="s">
        <v>411</v>
      </c>
      <c r="D122" s="570" t="s">
        <v>492</v>
      </c>
      <c r="E122" s="571" t="s">
        <v>412</v>
      </c>
      <c r="F122" s="136">
        <v>22000</v>
      </c>
      <c r="G122" s="125">
        <v>22000</v>
      </c>
      <c r="H122" s="572"/>
      <c r="I122" s="572"/>
      <c r="J122" s="572"/>
      <c r="K122" s="123"/>
      <c r="L122" s="153"/>
      <c r="M122" s="153"/>
      <c r="N122" s="153"/>
      <c r="O122" s="153"/>
      <c r="P122" s="125"/>
      <c r="Q122" s="125"/>
      <c r="R122" s="108">
        <f t="shared" si="32"/>
        <v>22000</v>
      </c>
    </row>
    <row r="123" spans="1:18" s="109" customFormat="1" ht="34.5">
      <c r="A123" s="156"/>
      <c r="B123" s="570" t="s">
        <v>410</v>
      </c>
      <c r="C123" s="570" t="s">
        <v>411</v>
      </c>
      <c r="D123" s="570" t="s">
        <v>492</v>
      </c>
      <c r="E123" s="571" t="s">
        <v>140</v>
      </c>
      <c r="F123" s="136"/>
      <c r="G123" s="125"/>
      <c r="H123" s="572"/>
      <c r="I123" s="572"/>
      <c r="J123" s="572"/>
      <c r="K123" s="123">
        <v>291000</v>
      </c>
      <c r="L123" s="153"/>
      <c r="M123" s="153"/>
      <c r="N123" s="153"/>
      <c r="O123" s="153">
        <v>291000</v>
      </c>
      <c r="P123" s="125">
        <v>291000</v>
      </c>
      <c r="Q123" s="125">
        <v>279000</v>
      </c>
      <c r="R123" s="108">
        <v>291000</v>
      </c>
    </row>
    <row r="124" spans="1:18" ht="18.75">
      <c r="A124" s="115"/>
      <c r="B124" s="129">
        <v>7618800</v>
      </c>
      <c r="C124" s="120" t="s">
        <v>38</v>
      </c>
      <c r="D124" s="120" t="s">
        <v>492</v>
      </c>
      <c r="E124" s="327" t="s">
        <v>315</v>
      </c>
      <c r="F124" s="136">
        <v>1498540</v>
      </c>
      <c r="G124" s="125">
        <v>1498540</v>
      </c>
      <c r="H124" s="125"/>
      <c r="I124" s="125"/>
      <c r="J124" s="125"/>
      <c r="K124" s="123"/>
      <c r="L124" s="153"/>
      <c r="M124" s="153"/>
      <c r="N124" s="153"/>
      <c r="O124" s="153"/>
      <c r="P124" s="125"/>
      <c r="Q124" s="125"/>
      <c r="R124" s="108">
        <f t="shared" si="32"/>
        <v>1498540</v>
      </c>
    </row>
    <row r="125" spans="2:18" ht="20.25">
      <c r="B125" s="116" t="s">
        <v>493</v>
      </c>
      <c r="C125" s="116"/>
      <c r="D125" s="116"/>
      <c r="E125" s="164" t="s">
        <v>494</v>
      </c>
      <c r="F125" s="146">
        <f>F8+F37+F62+F104+F114+F118</f>
        <v>100192042</v>
      </c>
      <c r="G125" s="146">
        <f>G8+G37+G62+G104+G114+G118</f>
        <v>100182042</v>
      </c>
      <c r="H125" s="146">
        <f aca="true" t="shared" si="42" ref="H125:Q125">H8+H37+H62+H104+H114+H118+H121</f>
        <v>27757621</v>
      </c>
      <c r="I125" s="146">
        <f t="shared" si="42"/>
        <v>4972340</v>
      </c>
      <c r="J125" s="146">
        <f t="shared" si="42"/>
        <v>0</v>
      </c>
      <c r="K125" s="146">
        <f t="shared" si="42"/>
        <v>1422500</v>
      </c>
      <c r="L125" s="146">
        <f t="shared" si="42"/>
        <v>625200</v>
      </c>
      <c r="M125" s="146">
        <f t="shared" si="42"/>
        <v>0</v>
      </c>
      <c r="N125" s="146">
        <f t="shared" si="42"/>
        <v>0</v>
      </c>
      <c r="O125" s="146">
        <f t="shared" si="42"/>
        <v>797300</v>
      </c>
      <c r="P125" s="146">
        <f t="shared" si="42"/>
        <v>778700</v>
      </c>
      <c r="Q125" s="146">
        <f t="shared" si="42"/>
        <v>756500</v>
      </c>
      <c r="R125" s="108">
        <f t="shared" si="32"/>
        <v>101614542</v>
      </c>
    </row>
    <row r="127" spans="5:18" ht="18.75">
      <c r="E127" s="556" t="s">
        <v>399</v>
      </c>
      <c r="G127" s="166"/>
      <c r="K127" s="166" t="s">
        <v>470</v>
      </c>
      <c r="R127" s="166"/>
    </row>
    <row r="128" ht="12.75">
      <c r="R128" s="415"/>
    </row>
    <row r="134" ht="18.75">
      <c r="G134" s="167">
        <f>G125-G127+10000</f>
        <v>100192042</v>
      </c>
    </row>
  </sheetData>
  <sheetProtection/>
  <mergeCells count="20">
    <mergeCell ref="O1:R1"/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  <mergeCell ref="R4:R6"/>
    <mergeCell ref="F5:F6"/>
    <mergeCell ref="A4:A6"/>
    <mergeCell ref="O5:O6"/>
    <mergeCell ref="P5:Q5"/>
    <mergeCell ref="H5:I5"/>
    <mergeCell ref="C4:C6"/>
    <mergeCell ref="B4:B6"/>
    <mergeCell ref="K5:K6"/>
  </mergeCells>
  <printOptions horizontalCentered="1"/>
  <pageMargins left="0.1968503937007874" right="0.1968503937007874" top="0.76" bottom="0.29" header="0" footer="0"/>
  <pageSetup horizontalDpi="600" verticalDpi="600" orientation="landscape" paperSize="9" scale="39" r:id="rId1"/>
  <headerFooter alignWithMargins="0">
    <oddFooter>&amp;C&amp;11&amp;P</oddFooter>
  </headerFooter>
  <rowBreaks count="5" manualBreakCount="5">
    <brk id="30" min="1" max="17" man="1"/>
    <brk id="47" min="1" max="17" man="1"/>
    <brk id="70" min="1" max="17" man="1"/>
    <brk id="81" min="1" max="17" man="1"/>
    <brk id="97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253"/>
  <sheetViews>
    <sheetView showZeros="0" view="pageBreakPreview" zoomScale="75" zoomScaleNormal="75" zoomScaleSheetLayoutView="75" zoomScalePageLayoutView="0" workbookViewId="0" topLeftCell="G1">
      <selection activeCell="N1" sqref="N1:R1"/>
    </sheetView>
  </sheetViews>
  <sheetFormatPr defaultColWidth="8.8515625" defaultRowHeight="12.75"/>
  <cols>
    <col min="1" max="1" width="4.421875" style="168" customWidth="1"/>
    <col min="2" max="2" width="4.7109375" style="168" customWidth="1"/>
    <col min="3" max="3" width="2.57421875" style="168" customWidth="1"/>
    <col min="4" max="4" width="31.57421875" style="168" customWidth="1"/>
    <col min="5" max="5" width="21.421875" style="168" customWidth="1"/>
    <col min="6" max="6" width="21.00390625" style="168" customWidth="1"/>
    <col min="7" max="8" width="20.28125" style="168" customWidth="1"/>
    <col min="9" max="10" width="19.140625" style="168" customWidth="1"/>
    <col min="11" max="11" width="20.421875" style="168" customWidth="1"/>
    <col min="12" max="12" width="25.7109375" style="168" customWidth="1"/>
    <col min="13" max="13" width="19.7109375" style="168" customWidth="1"/>
    <col min="14" max="14" width="25.7109375" style="168" customWidth="1"/>
    <col min="15" max="15" width="22.28125" style="168" customWidth="1"/>
    <col min="16" max="17" width="15.57421875" style="168" customWidth="1"/>
    <col min="18" max="18" width="20.28125" style="168" customWidth="1"/>
    <col min="19" max="16384" width="8.8515625" style="168" customWidth="1"/>
  </cols>
  <sheetData>
    <row r="1" spans="1:18" ht="113.25" customHeight="1">
      <c r="A1" s="168" t="s">
        <v>385</v>
      </c>
      <c r="D1" s="169"/>
      <c r="E1" s="169"/>
      <c r="F1" s="169"/>
      <c r="M1" s="170"/>
      <c r="N1" s="621" t="s">
        <v>500</v>
      </c>
      <c r="O1" s="621"/>
      <c r="P1" s="621"/>
      <c r="Q1" s="621"/>
      <c r="R1" s="621"/>
    </row>
    <row r="2" ht="6" customHeight="1">
      <c r="M2" s="171"/>
    </row>
    <row r="3" spans="1:18" ht="51" customHeight="1">
      <c r="A3" s="172"/>
      <c r="B3" s="172"/>
      <c r="C3" s="172"/>
      <c r="D3" s="622" t="s">
        <v>467</v>
      </c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173"/>
      <c r="R3" s="173"/>
    </row>
    <row r="4" spans="1:18" ht="12.75" customHeight="1" thickBot="1">
      <c r="A4" s="174"/>
      <c r="B4" s="174"/>
      <c r="G4" s="175"/>
      <c r="H4" s="175"/>
      <c r="I4" s="175"/>
      <c r="J4" s="175"/>
      <c r="K4" s="175"/>
      <c r="L4" s="174"/>
      <c r="N4" s="174"/>
      <c r="O4" s="174"/>
      <c r="P4" s="174"/>
      <c r="Q4" s="174"/>
      <c r="R4" s="174" t="s">
        <v>400</v>
      </c>
    </row>
    <row r="5" spans="1:18" ht="15" customHeight="1">
      <c r="A5" s="652" t="s">
        <v>495</v>
      </c>
      <c r="B5" s="653"/>
      <c r="C5" s="654"/>
      <c r="D5" s="661" t="s">
        <v>20</v>
      </c>
      <c r="E5" s="625" t="s">
        <v>21</v>
      </c>
      <c r="F5" s="626"/>
      <c r="G5" s="626"/>
      <c r="H5" s="626"/>
      <c r="I5" s="626"/>
      <c r="J5" s="626"/>
      <c r="K5" s="626"/>
      <c r="L5" s="626"/>
      <c r="M5" s="626"/>
      <c r="N5" s="626"/>
      <c r="O5" s="626"/>
      <c r="P5" s="626"/>
      <c r="Q5" s="626"/>
      <c r="R5" s="627"/>
    </row>
    <row r="6" spans="1:18" ht="20.25" customHeight="1">
      <c r="A6" s="655"/>
      <c r="B6" s="656"/>
      <c r="C6" s="657"/>
      <c r="D6" s="662"/>
      <c r="E6" s="631" t="s">
        <v>348</v>
      </c>
      <c r="F6" s="628" t="s">
        <v>22</v>
      </c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30"/>
    </row>
    <row r="7" spans="1:18" ht="13.5" customHeight="1">
      <c r="A7" s="655"/>
      <c r="B7" s="656"/>
      <c r="C7" s="657"/>
      <c r="D7" s="662"/>
      <c r="E7" s="623"/>
      <c r="F7" s="631" t="s">
        <v>23</v>
      </c>
      <c r="G7" s="640" t="s">
        <v>11</v>
      </c>
      <c r="H7" s="631" t="s">
        <v>413</v>
      </c>
      <c r="I7" s="649" t="s">
        <v>12</v>
      </c>
      <c r="J7" s="664" t="s">
        <v>14</v>
      </c>
      <c r="K7" s="638" t="s">
        <v>26</v>
      </c>
      <c r="L7" s="638" t="s">
        <v>27</v>
      </c>
      <c r="M7" s="623" t="s">
        <v>47</v>
      </c>
      <c r="N7" s="623" t="s">
        <v>48</v>
      </c>
      <c r="O7" s="623" t="s">
        <v>49</v>
      </c>
      <c r="P7" s="623" t="s">
        <v>50</v>
      </c>
      <c r="Q7" s="631" t="s">
        <v>13</v>
      </c>
      <c r="R7" s="623" t="s">
        <v>51</v>
      </c>
    </row>
    <row r="8" spans="1:18" ht="22.5" customHeight="1">
      <c r="A8" s="655"/>
      <c r="B8" s="656"/>
      <c r="C8" s="657"/>
      <c r="D8" s="662"/>
      <c r="E8" s="623"/>
      <c r="F8" s="623"/>
      <c r="G8" s="640"/>
      <c r="H8" s="623"/>
      <c r="I8" s="650"/>
      <c r="J8" s="665"/>
      <c r="K8" s="638"/>
      <c r="L8" s="638" t="s">
        <v>52</v>
      </c>
      <c r="M8" s="623"/>
      <c r="N8" s="623"/>
      <c r="O8" s="623"/>
      <c r="P8" s="623"/>
      <c r="Q8" s="623"/>
      <c r="R8" s="623"/>
    </row>
    <row r="9" spans="1:18" ht="15.75" customHeight="1">
      <c r="A9" s="655"/>
      <c r="B9" s="656"/>
      <c r="C9" s="657"/>
      <c r="D9" s="662"/>
      <c r="E9" s="623"/>
      <c r="F9" s="623"/>
      <c r="G9" s="640"/>
      <c r="H9" s="623"/>
      <c r="I9" s="650"/>
      <c r="J9" s="665"/>
      <c r="K9" s="638"/>
      <c r="L9" s="638"/>
      <c r="M9" s="623"/>
      <c r="N9" s="623"/>
      <c r="O9" s="623"/>
      <c r="P9" s="623"/>
      <c r="Q9" s="623"/>
      <c r="R9" s="623"/>
    </row>
    <row r="10" spans="1:18" ht="249" customHeight="1" thickBot="1">
      <c r="A10" s="655"/>
      <c r="B10" s="656"/>
      <c r="C10" s="657"/>
      <c r="D10" s="662"/>
      <c r="E10" s="648"/>
      <c r="F10" s="623"/>
      <c r="G10" s="641"/>
      <c r="H10" s="624"/>
      <c r="I10" s="651"/>
      <c r="J10" s="666"/>
      <c r="K10" s="639"/>
      <c r="L10" s="639"/>
      <c r="M10" s="624"/>
      <c r="N10" s="624"/>
      <c r="O10" s="624"/>
      <c r="P10" s="624"/>
      <c r="Q10" s="624"/>
      <c r="R10" s="624"/>
    </row>
    <row r="11" spans="1:18" ht="16.5" thickBot="1">
      <c r="A11" s="658"/>
      <c r="B11" s="659"/>
      <c r="C11" s="660"/>
      <c r="D11" s="663"/>
      <c r="E11" s="176"/>
      <c r="F11" s="177"/>
      <c r="G11" s="178"/>
      <c r="H11" s="178"/>
      <c r="I11" s="178"/>
      <c r="J11" s="178"/>
      <c r="K11" s="179"/>
      <c r="L11" s="179"/>
      <c r="M11" s="179"/>
      <c r="N11" s="179"/>
      <c r="O11" s="179"/>
      <c r="P11" s="179"/>
      <c r="Q11" s="179"/>
      <c r="R11" s="179"/>
    </row>
    <row r="12" spans="1:18" ht="24" customHeight="1" thickBot="1">
      <c r="A12" s="645">
        <v>25204000000</v>
      </c>
      <c r="B12" s="646" t="s">
        <v>149</v>
      </c>
      <c r="C12" s="647" t="s">
        <v>150</v>
      </c>
      <c r="D12" s="180" t="s">
        <v>151</v>
      </c>
      <c r="E12" s="181">
        <v>606400</v>
      </c>
      <c r="F12" s="554">
        <v>13160500</v>
      </c>
      <c r="G12" s="566">
        <v>296918</v>
      </c>
      <c r="H12" s="566"/>
      <c r="I12" s="182"/>
      <c r="J12" s="182"/>
      <c r="K12" s="183">
        <v>15869000</v>
      </c>
      <c r="L12" s="183">
        <v>33449000</v>
      </c>
      <c r="M12" s="183">
        <v>1376800</v>
      </c>
      <c r="N12" s="184">
        <v>780100</v>
      </c>
      <c r="O12" s="301">
        <v>16600</v>
      </c>
      <c r="P12" s="301">
        <v>6500</v>
      </c>
      <c r="Q12" s="301">
        <v>40100</v>
      </c>
      <c r="R12" s="183">
        <f>SUM(E12:Q12)</f>
        <v>65601918</v>
      </c>
    </row>
    <row r="13" spans="1:18" ht="21.75" customHeight="1">
      <c r="A13" s="642" t="s">
        <v>152</v>
      </c>
      <c r="B13" s="643">
        <v>16</v>
      </c>
      <c r="C13" s="644" t="s">
        <v>153</v>
      </c>
      <c r="D13" s="185" t="s">
        <v>154</v>
      </c>
      <c r="E13" s="186"/>
      <c r="F13" s="187"/>
      <c r="G13" s="188"/>
      <c r="H13" s="188"/>
      <c r="I13" s="188">
        <v>1338540</v>
      </c>
      <c r="J13" s="188">
        <v>160000</v>
      </c>
      <c r="K13" s="189"/>
      <c r="L13" s="189"/>
      <c r="M13" s="189"/>
      <c r="N13" s="190"/>
      <c r="O13" s="189"/>
      <c r="P13" s="189"/>
      <c r="Q13" s="183"/>
      <c r="R13" s="183">
        <f>SUM(E13:P13)</f>
        <v>1498540</v>
      </c>
    </row>
    <row r="14" spans="1:18" ht="22.5" customHeight="1" hidden="1" thickBot="1">
      <c r="A14" s="635" t="s">
        <v>155</v>
      </c>
      <c r="B14" s="636"/>
      <c r="C14" s="637"/>
      <c r="D14" s="191" t="s">
        <v>156</v>
      </c>
      <c r="E14" s="192"/>
      <c r="F14" s="192"/>
      <c r="G14" s="193">
        <v>0</v>
      </c>
      <c r="H14" s="194"/>
      <c r="I14" s="194"/>
      <c r="J14" s="194"/>
      <c r="K14" s="195">
        <v>0</v>
      </c>
      <c r="L14" s="195">
        <v>0</v>
      </c>
      <c r="M14" s="195">
        <v>0</v>
      </c>
      <c r="N14" s="195">
        <v>0</v>
      </c>
      <c r="O14" s="195">
        <v>0</v>
      </c>
      <c r="P14" s="195">
        <v>0</v>
      </c>
      <c r="Q14" s="195"/>
      <c r="R14" s="183">
        <f>SUM(E14:P14)</f>
        <v>0</v>
      </c>
    </row>
    <row r="15" spans="1:18" ht="22.5" customHeight="1" thickBot="1">
      <c r="A15" s="573"/>
      <c r="B15" s="574"/>
      <c r="C15" s="575"/>
      <c r="D15" s="576" t="s">
        <v>156</v>
      </c>
      <c r="E15" s="578"/>
      <c r="F15" s="578"/>
      <c r="G15" s="190"/>
      <c r="H15" s="190">
        <v>22000</v>
      </c>
      <c r="I15" s="190"/>
      <c r="J15" s="190"/>
      <c r="K15" s="189"/>
      <c r="L15" s="189"/>
      <c r="M15" s="189"/>
      <c r="N15" s="189"/>
      <c r="O15" s="189"/>
      <c r="P15" s="189"/>
      <c r="Q15" s="189"/>
      <c r="R15" s="183">
        <f>SUM(E15:P15)</f>
        <v>22000</v>
      </c>
    </row>
    <row r="16" spans="1:18" ht="24" customHeight="1" thickBot="1">
      <c r="A16" s="632"/>
      <c r="B16" s="633"/>
      <c r="C16" s="634"/>
      <c r="D16" s="196" t="s">
        <v>361</v>
      </c>
      <c r="E16" s="577">
        <f aca="true" t="shared" si="0" ref="E16:Q16">E12+E13</f>
        <v>606400</v>
      </c>
      <c r="F16" s="577">
        <f t="shared" si="0"/>
        <v>13160500</v>
      </c>
      <c r="G16" s="577">
        <f t="shared" si="0"/>
        <v>296918</v>
      </c>
      <c r="H16" s="579">
        <f>H12+H13+H15</f>
        <v>22000</v>
      </c>
      <c r="I16" s="577">
        <f t="shared" si="0"/>
        <v>1338540</v>
      </c>
      <c r="J16" s="577">
        <f t="shared" si="0"/>
        <v>160000</v>
      </c>
      <c r="K16" s="577">
        <f t="shared" si="0"/>
        <v>15869000</v>
      </c>
      <c r="L16" s="577">
        <f t="shared" si="0"/>
        <v>33449000</v>
      </c>
      <c r="M16" s="577">
        <f t="shared" si="0"/>
        <v>1376800</v>
      </c>
      <c r="N16" s="577">
        <f t="shared" si="0"/>
        <v>780100</v>
      </c>
      <c r="O16" s="577">
        <f t="shared" si="0"/>
        <v>16600</v>
      </c>
      <c r="P16" s="577">
        <f t="shared" si="0"/>
        <v>6500</v>
      </c>
      <c r="Q16" s="577">
        <f t="shared" si="0"/>
        <v>40100</v>
      </c>
      <c r="R16" s="197">
        <f>R12+R13+R15</f>
        <v>67122458</v>
      </c>
    </row>
    <row r="17" spans="1:18" ht="12.75">
      <c r="A17" s="198"/>
      <c r="B17" s="198"/>
      <c r="C17" s="198"/>
      <c r="G17" s="199"/>
      <c r="H17" s="199"/>
      <c r="I17" s="199"/>
      <c r="J17" s="199"/>
      <c r="K17" s="199"/>
      <c r="L17" s="199"/>
      <c r="M17" s="199"/>
      <c r="N17" s="200"/>
      <c r="O17" s="200"/>
      <c r="P17" s="200"/>
      <c r="Q17" s="200"/>
      <c r="R17" s="200"/>
    </row>
    <row r="18" spans="1:18" ht="18.75">
      <c r="A18" s="198"/>
      <c r="B18" s="198"/>
      <c r="C18" s="198"/>
      <c r="F18" s="169" t="s">
        <v>399</v>
      </c>
      <c r="G18" s="201"/>
      <c r="H18" s="201"/>
      <c r="I18" s="201"/>
      <c r="J18" s="201"/>
      <c r="K18" s="567" t="s">
        <v>470</v>
      </c>
      <c r="L18" s="202"/>
      <c r="M18" s="202"/>
      <c r="N18" s="200"/>
      <c r="O18" s="200"/>
      <c r="P18" s="200"/>
      <c r="Q18" s="200"/>
      <c r="R18" s="200"/>
    </row>
    <row r="19" spans="1:18" ht="12.75">
      <c r="A19" s="198"/>
      <c r="B19" s="198"/>
      <c r="C19" s="198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</row>
    <row r="20" spans="1:18" ht="12.75">
      <c r="A20" s="198"/>
      <c r="B20" s="198"/>
      <c r="C20" s="198"/>
      <c r="N20" s="200"/>
      <c r="O20" s="200"/>
      <c r="P20" s="200"/>
      <c r="Q20" s="200"/>
      <c r="R20" s="200"/>
    </row>
    <row r="21" spans="1:18" ht="12.75">
      <c r="A21" s="198"/>
      <c r="B21" s="198"/>
      <c r="C21" s="198"/>
      <c r="N21" s="200"/>
      <c r="O21" s="200"/>
      <c r="P21" s="200"/>
      <c r="Q21" s="200"/>
      <c r="R21" s="200"/>
    </row>
    <row r="22" spans="1:18" ht="15.75">
      <c r="A22" s="198"/>
      <c r="B22" s="198"/>
      <c r="C22" s="198"/>
      <c r="D22" s="201"/>
      <c r="E22" s="201"/>
      <c r="F22" s="201"/>
      <c r="G22" s="201"/>
      <c r="H22" s="201"/>
      <c r="I22" s="201"/>
      <c r="J22" s="201"/>
      <c r="N22" s="200"/>
      <c r="O22" s="200"/>
      <c r="P22" s="200"/>
      <c r="Q22" s="200"/>
      <c r="R22" s="200"/>
    </row>
    <row r="23" spans="1:18" ht="12.75">
      <c r="A23" s="198"/>
      <c r="B23" s="198"/>
      <c r="C23" s="198"/>
      <c r="N23" s="200"/>
      <c r="O23" s="200"/>
      <c r="P23" s="200"/>
      <c r="Q23" s="200"/>
      <c r="R23" s="200"/>
    </row>
    <row r="24" spans="1:18" ht="12.75">
      <c r="A24" s="198"/>
      <c r="B24" s="198"/>
      <c r="C24" s="198"/>
      <c r="N24" s="200"/>
      <c r="O24" s="200"/>
      <c r="P24" s="200"/>
      <c r="Q24" s="200"/>
      <c r="R24" s="200"/>
    </row>
    <row r="25" spans="1:18" ht="12.75">
      <c r="A25" s="198"/>
      <c r="B25" s="198"/>
      <c r="C25" s="198"/>
      <c r="K25" s="199"/>
      <c r="N25" s="200"/>
      <c r="O25" s="200"/>
      <c r="P25" s="200"/>
      <c r="Q25" s="200"/>
      <c r="R25" s="200"/>
    </row>
    <row r="26" spans="1:18" ht="12.75">
      <c r="A26" s="198"/>
      <c r="B26" s="198"/>
      <c r="C26" s="198"/>
      <c r="N26" s="200"/>
      <c r="O26" s="200"/>
      <c r="P26" s="200"/>
      <c r="Q26" s="200"/>
      <c r="R26" s="200"/>
    </row>
    <row r="27" spans="1:18" ht="12.75">
      <c r="A27" s="198"/>
      <c r="B27" s="198"/>
      <c r="C27" s="198"/>
      <c r="N27" s="200"/>
      <c r="O27" s="200"/>
      <c r="P27" s="200"/>
      <c r="Q27" s="200"/>
      <c r="R27" s="200"/>
    </row>
    <row r="28" spans="1:18" ht="12.75">
      <c r="A28" s="198"/>
      <c r="B28" s="198"/>
      <c r="C28" s="198"/>
      <c r="N28" s="200"/>
      <c r="O28" s="200"/>
      <c r="P28" s="200"/>
      <c r="Q28" s="200"/>
      <c r="R28" s="200"/>
    </row>
    <row r="29" spans="1:18" ht="12.75">
      <c r="A29" s="198"/>
      <c r="B29" s="198"/>
      <c r="C29" s="198"/>
      <c r="N29" s="200"/>
      <c r="O29" s="200"/>
      <c r="P29" s="200"/>
      <c r="Q29" s="200"/>
      <c r="R29" s="200"/>
    </row>
    <row r="30" spans="1:18" ht="12.75">
      <c r="A30" s="198"/>
      <c r="B30" s="198"/>
      <c r="C30" s="198"/>
      <c r="N30" s="200"/>
      <c r="O30" s="200"/>
      <c r="P30" s="200"/>
      <c r="Q30" s="200"/>
      <c r="R30" s="200"/>
    </row>
    <row r="31" spans="1:18" ht="12.75">
      <c r="A31" s="198"/>
      <c r="B31" s="198"/>
      <c r="C31" s="198"/>
      <c r="N31" s="200"/>
      <c r="O31" s="200"/>
      <c r="P31" s="200"/>
      <c r="Q31" s="200"/>
      <c r="R31" s="200"/>
    </row>
    <row r="32" spans="1:18" ht="12.75">
      <c r="A32" s="198"/>
      <c r="B32" s="198"/>
      <c r="C32" s="198"/>
      <c r="N32" s="200"/>
      <c r="O32" s="200"/>
      <c r="P32" s="200"/>
      <c r="Q32" s="200"/>
      <c r="R32" s="200"/>
    </row>
    <row r="33" spans="1:18" ht="12.75">
      <c r="A33" s="198"/>
      <c r="B33" s="198"/>
      <c r="C33" s="198"/>
      <c r="N33" s="200"/>
      <c r="O33" s="200"/>
      <c r="P33" s="200"/>
      <c r="Q33" s="200"/>
      <c r="R33" s="200"/>
    </row>
    <row r="34" spans="1:18" ht="12.75">
      <c r="A34" s="198"/>
      <c r="B34" s="198"/>
      <c r="C34" s="198"/>
      <c r="N34" s="200"/>
      <c r="O34" s="200"/>
      <c r="P34" s="200"/>
      <c r="Q34" s="200"/>
      <c r="R34" s="200"/>
    </row>
    <row r="35" spans="1:18" ht="12.75">
      <c r="A35" s="198"/>
      <c r="B35" s="198"/>
      <c r="C35" s="198"/>
      <c r="N35" s="200"/>
      <c r="O35" s="200"/>
      <c r="P35" s="200"/>
      <c r="Q35" s="200"/>
      <c r="R35" s="200"/>
    </row>
    <row r="36" spans="1:18" ht="12.75">
      <c r="A36" s="198"/>
      <c r="B36" s="198"/>
      <c r="C36" s="198"/>
      <c r="N36" s="200"/>
      <c r="O36" s="200"/>
      <c r="P36" s="200"/>
      <c r="Q36" s="200"/>
      <c r="R36" s="200"/>
    </row>
    <row r="37" spans="1:18" ht="12.75">
      <c r="A37" s="198"/>
      <c r="B37" s="198"/>
      <c r="C37" s="198"/>
      <c r="N37" s="200"/>
      <c r="O37" s="200"/>
      <c r="P37" s="200"/>
      <c r="Q37" s="200"/>
      <c r="R37" s="200"/>
    </row>
    <row r="38" spans="1:18" ht="12.75">
      <c r="A38" s="198"/>
      <c r="B38" s="198"/>
      <c r="C38" s="198"/>
      <c r="N38" s="200"/>
      <c r="O38" s="200"/>
      <c r="P38" s="200"/>
      <c r="Q38" s="200"/>
      <c r="R38" s="200"/>
    </row>
    <row r="39" spans="1:18" ht="12.75">
      <c r="A39" s="198"/>
      <c r="B39" s="198"/>
      <c r="C39" s="198"/>
      <c r="N39" s="200"/>
      <c r="O39" s="200"/>
      <c r="P39" s="200"/>
      <c r="Q39" s="200"/>
      <c r="R39" s="200"/>
    </row>
    <row r="40" spans="1:18" ht="12.75">
      <c r="A40" s="198"/>
      <c r="B40" s="198"/>
      <c r="C40" s="198"/>
      <c r="N40" s="200"/>
      <c r="O40" s="200"/>
      <c r="P40" s="200"/>
      <c r="Q40" s="200"/>
      <c r="R40" s="200"/>
    </row>
    <row r="41" spans="1:18" ht="12.75">
      <c r="A41" s="198"/>
      <c r="B41" s="198"/>
      <c r="C41" s="198"/>
      <c r="N41" s="200"/>
      <c r="O41" s="200"/>
      <c r="P41" s="200"/>
      <c r="Q41" s="200"/>
      <c r="R41" s="200"/>
    </row>
    <row r="42" spans="1:18" ht="12.75">
      <c r="A42" s="198"/>
      <c r="B42" s="198"/>
      <c r="C42" s="198"/>
      <c r="N42" s="200"/>
      <c r="O42" s="200"/>
      <c r="P42" s="200"/>
      <c r="Q42" s="200"/>
      <c r="R42" s="200"/>
    </row>
    <row r="43" spans="1:18" ht="12.75">
      <c r="A43" s="198"/>
      <c r="B43" s="198"/>
      <c r="C43" s="198"/>
      <c r="N43" s="200"/>
      <c r="O43" s="200"/>
      <c r="P43" s="200"/>
      <c r="Q43" s="200"/>
      <c r="R43" s="200"/>
    </row>
    <row r="44" spans="1:18" ht="12.75">
      <c r="A44" s="198"/>
      <c r="B44" s="198"/>
      <c r="C44" s="198"/>
      <c r="N44" s="200"/>
      <c r="O44" s="200"/>
      <c r="P44" s="200"/>
      <c r="Q44" s="200"/>
      <c r="R44" s="200"/>
    </row>
    <row r="45" spans="1:18" ht="12.75">
      <c r="A45" s="198"/>
      <c r="B45" s="198"/>
      <c r="C45" s="198"/>
      <c r="N45" s="200"/>
      <c r="O45" s="200"/>
      <c r="P45" s="200"/>
      <c r="Q45" s="200"/>
      <c r="R45" s="200"/>
    </row>
    <row r="46" spans="1:18" ht="12.75">
      <c r="A46" s="198"/>
      <c r="B46" s="198"/>
      <c r="C46" s="198"/>
      <c r="N46" s="200"/>
      <c r="O46" s="200"/>
      <c r="P46" s="200"/>
      <c r="Q46" s="200"/>
      <c r="R46" s="200"/>
    </row>
    <row r="47" spans="1:18" ht="12.75">
      <c r="A47" s="198"/>
      <c r="B47" s="198"/>
      <c r="C47" s="198"/>
      <c r="N47" s="200"/>
      <c r="O47" s="200"/>
      <c r="P47" s="200"/>
      <c r="Q47" s="200"/>
      <c r="R47" s="200"/>
    </row>
    <row r="48" spans="1:18" ht="12.75">
      <c r="A48" s="198"/>
      <c r="B48" s="198"/>
      <c r="C48" s="198"/>
      <c r="N48" s="200"/>
      <c r="O48" s="200"/>
      <c r="P48" s="200"/>
      <c r="Q48" s="200"/>
      <c r="R48" s="200"/>
    </row>
    <row r="49" spans="1:18" ht="12.75">
      <c r="A49" s="198"/>
      <c r="B49" s="198"/>
      <c r="C49" s="198"/>
      <c r="N49" s="200"/>
      <c r="O49" s="200"/>
      <c r="P49" s="200"/>
      <c r="Q49" s="200"/>
      <c r="R49" s="200"/>
    </row>
    <row r="50" spans="1:18" ht="12.75">
      <c r="A50" s="198"/>
      <c r="B50" s="198"/>
      <c r="C50" s="198"/>
      <c r="N50" s="200"/>
      <c r="O50" s="200"/>
      <c r="P50" s="200"/>
      <c r="Q50" s="200"/>
      <c r="R50" s="200"/>
    </row>
    <row r="51" spans="1:18" ht="12.75">
      <c r="A51" s="198"/>
      <c r="B51" s="198"/>
      <c r="C51" s="198"/>
      <c r="N51" s="200"/>
      <c r="O51" s="200"/>
      <c r="P51" s="200"/>
      <c r="Q51" s="200"/>
      <c r="R51" s="200"/>
    </row>
    <row r="52" spans="1:18" ht="12.75">
      <c r="A52" s="198"/>
      <c r="B52" s="198"/>
      <c r="C52" s="198"/>
      <c r="N52" s="200"/>
      <c r="O52" s="200"/>
      <c r="P52" s="200"/>
      <c r="Q52" s="200"/>
      <c r="R52" s="200"/>
    </row>
    <row r="53" spans="1:18" ht="12.75">
      <c r="A53" s="198"/>
      <c r="B53" s="198"/>
      <c r="C53" s="198"/>
      <c r="N53" s="200"/>
      <c r="O53" s="200"/>
      <c r="P53" s="200"/>
      <c r="Q53" s="200"/>
      <c r="R53" s="200"/>
    </row>
    <row r="54" spans="1:18" ht="12.75">
      <c r="A54" s="198"/>
      <c r="B54" s="198"/>
      <c r="C54" s="198"/>
      <c r="N54" s="200"/>
      <c r="O54" s="200"/>
      <c r="P54" s="200"/>
      <c r="Q54" s="200"/>
      <c r="R54" s="200"/>
    </row>
    <row r="55" spans="1:18" ht="12.75">
      <c r="A55" s="198"/>
      <c r="B55" s="198"/>
      <c r="C55" s="198"/>
      <c r="N55" s="200"/>
      <c r="O55" s="200"/>
      <c r="P55" s="200"/>
      <c r="Q55" s="200"/>
      <c r="R55" s="200"/>
    </row>
    <row r="56" spans="1:18" ht="12.75">
      <c r="A56" s="198"/>
      <c r="B56" s="198"/>
      <c r="C56" s="198"/>
      <c r="N56" s="200"/>
      <c r="O56" s="200"/>
      <c r="P56" s="200"/>
      <c r="Q56" s="200"/>
      <c r="R56" s="200"/>
    </row>
    <row r="57" spans="1:18" ht="12.75">
      <c r="A57" s="198"/>
      <c r="B57" s="198"/>
      <c r="C57" s="198"/>
      <c r="N57" s="200"/>
      <c r="O57" s="200"/>
      <c r="P57" s="200"/>
      <c r="Q57" s="200"/>
      <c r="R57" s="200"/>
    </row>
    <row r="58" spans="1:18" ht="12.75">
      <c r="A58" s="198"/>
      <c r="B58" s="198"/>
      <c r="C58" s="198"/>
      <c r="N58" s="200"/>
      <c r="O58" s="200"/>
      <c r="P58" s="200"/>
      <c r="Q58" s="200"/>
      <c r="R58" s="200"/>
    </row>
    <row r="59" spans="1:18" ht="12.75">
      <c r="A59" s="198"/>
      <c r="B59" s="198"/>
      <c r="C59" s="198"/>
      <c r="N59" s="200"/>
      <c r="O59" s="200"/>
      <c r="P59" s="200"/>
      <c r="Q59" s="200"/>
      <c r="R59" s="200"/>
    </row>
    <row r="60" spans="1:18" ht="12.75">
      <c r="A60" s="198"/>
      <c r="B60" s="198"/>
      <c r="C60" s="198"/>
      <c r="N60" s="200"/>
      <c r="O60" s="200"/>
      <c r="P60" s="200"/>
      <c r="Q60" s="200"/>
      <c r="R60" s="200"/>
    </row>
    <row r="61" spans="1:18" ht="12.75">
      <c r="A61" s="198"/>
      <c r="B61" s="198"/>
      <c r="C61" s="198"/>
      <c r="N61" s="200"/>
      <c r="O61" s="200"/>
      <c r="P61" s="200"/>
      <c r="Q61" s="200"/>
      <c r="R61" s="200"/>
    </row>
    <row r="62" spans="1:18" ht="12.75">
      <c r="A62" s="198"/>
      <c r="B62" s="198"/>
      <c r="C62" s="198"/>
      <c r="N62" s="200"/>
      <c r="O62" s="200"/>
      <c r="P62" s="200"/>
      <c r="Q62" s="200"/>
      <c r="R62" s="200"/>
    </row>
    <row r="63" spans="1:18" ht="12.75">
      <c r="A63" s="198"/>
      <c r="B63" s="198"/>
      <c r="C63" s="198"/>
      <c r="N63" s="200"/>
      <c r="O63" s="200"/>
      <c r="P63" s="200"/>
      <c r="Q63" s="200"/>
      <c r="R63" s="200"/>
    </row>
    <row r="64" spans="1:18" ht="12.75">
      <c r="A64" s="198"/>
      <c r="B64" s="198"/>
      <c r="C64" s="198"/>
      <c r="N64" s="200"/>
      <c r="O64" s="200"/>
      <c r="P64" s="200"/>
      <c r="Q64" s="200"/>
      <c r="R64" s="200"/>
    </row>
    <row r="65" spans="1:18" ht="12.75">
      <c r="A65" s="198"/>
      <c r="B65" s="198"/>
      <c r="C65" s="198"/>
      <c r="N65" s="200"/>
      <c r="O65" s="200"/>
      <c r="P65" s="200"/>
      <c r="Q65" s="200"/>
      <c r="R65" s="200"/>
    </row>
    <row r="66" spans="1:18" ht="12.75">
      <c r="A66" s="198"/>
      <c r="B66" s="198"/>
      <c r="C66" s="198"/>
      <c r="N66" s="200"/>
      <c r="O66" s="200"/>
      <c r="P66" s="200"/>
      <c r="Q66" s="200"/>
      <c r="R66" s="200"/>
    </row>
    <row r="67" spans="1:18" ht="12.75">
      <c r="A67" s="198"/>
      <c r="B67" s="198"/>
      <c r="C67" s="198"/>
      <c r="N67" s="200"/>
      <c r="O67" s="200"/>
      <c r="P67" s="200"/>
      <c r="Q67" s="200"/>
      <c r="R67" s="200"/>
    </row>
    <row r="68" spans="1:18" ht="12.75">
      <c r="A68" s="198"/>
      <c r="B68" s="198"/>
      <c r="C68" s="198"/>
      <c r="N68" s="200"/>
      <c r="O68" s="200"/>
      <c r="P68" s="200"/>
      <c r="Q68" s="200"/>
      <c r="R68" s="200"/>
    </row>
    <row r="69" spans="1:18" ht="12.75">
      <c r="A69" s="198"/>
      <c r="B69" s="198"/>
      <c r="C69" s="198"/>
      <c r="N69" s="200"/>
      <c r="O69" s="200"/>
      <c r="P69" s="200"/>
      <c r="Q69" s="200"/>
      <c r="R69" s="200"/>
    </row>
    <row r="70" spans="1:18" ht="12.75">
      <c r="A70" s="198"/>
      <c r="B70" s="198"/>
      <c r="C70" s="198"/>
      <c r="N70" s="200"/>
      <c r="O70" s="200"/>
      <c r="P70" s="200"/>
      <c r="Q70" s="200"/>
      <c r="R70" s="200"/>
    </row>
    <row r="71" spans="1:18" ht="12.75">
      <c r="A71" s="198"/>
      <c r="B71" s="198"/>
      <c r="C71" s="198"/>
      <c r="N71" s="200"/>
      <c r="O71" s="200"/>
      <c r="P71" s="200"/>
      <c r="Q71" s="200"/>
      <c r="R71" s="200"/>
    </row>
    <row r="72" spans="1:18" ht="12.75">
      <c r="A72" s="198"/>
      <c r="B72" s="198"/>
      <c r="C72" s="198"/>
      <c r="N72" s="200"/>
      <c r="O72" s="200"/>
      <c r="P72" s="200"/>
      <c r="Q72" s="200"/>
      <c r="R72" s="200"/>
    </row>
    <row r="73" spans="1:18" ht="12.75">
      <c r="A73" s="198"/>
      <c r="B73" s="198"/>
      <c r="C73" s="198"/>
      <c r="N73" s="200"/>
      <c r="O73" s="200"/>
      <c r="P73" s="200"/>
      <c r="Q73" s="200"/>
      <c r="R73" s="200"/>
    </row>
    <row r="74" spans="1:18" ht="12.75">
      <c r="A74" s="198"/>
      <c r="B74" s="198"/>
      <c r="C74" s="198"/>
      <c r="N74" s="200"/>
      <c r="O74" s="200"/>
      <c r="P74" s="200"/>
      <c r="Q74" s="200"/>
      <c r="R74" s="200"/>
    </row>
    <row r="75" spans="1:18" ht="12.75">
      <c r="A75" s="198"/>
      <c r="B75" s="198"/>
      <c r="C75" s="198"/>
      <c r="N75" s="200"/>
      <c r="O75" s="200"/>
      <c r="P75" s="200"/>
      <c r="Q75" s="200"/>
      <c r="R75" s="200"/>
    </row>
    <row r="76" spans="1:18" ht="12.75">
      <c r="A76" s="198"/>
      <c r="B76" s="198"/>
      <c r="C76" s="198"/>
      <c r="N76" s="200"/>
      <c r="O76" s="200"/>
      <c r="P76" s="200"/>
      <c r="Q76" s="200"/>
      <c r="R76" s="200"/>
    </row>
    <row r="77" spans="1:18" ht="12.75">
      <c r="A77" s="198"/>
      <c r="B77" s="198"/>
      <c r="C77" s="198"/>
      <c r="N77" s="200"/>
      <c r="O77" s="200"/>
      <c r="P77" s="200"/>
      <c r="Q77" s="200"/>
      <c r="R77" s="200"/>
    </row>
    <row r="78" spans="1:18" ht="12.75">
      <c r="A78" s="198"/>
      <c r="B78" s="198"/>
      <c r="C78" s="198"/>
      <c r="N78" s="200"/>
      <c r="O78" s="200"/>
      <c r="P78" s="200"/>
      <c r="Q78" s="200"/>
      <c r="R78" s="200"/>
    </row>
    <row r="79" spans="1:18" ht="12.75">
      <c r="A79" s="198"/>
      <c r="B79" s="198"/>
      <c r="C79" s="198"/>
      <c r="N79" s="200"/>
      <c r="O79" s="200"/>
      <c r="P79" s="200"/>
      <c r="Q79" s="200"/>
      <c r="R79" s="200"/>
    </row>
    <row r="80" spans="1:18" ht="12.75">
      <c r="A80" s="198"/>
      <c r="B80" s="198"/>
      <c r="C80" s="198"/>
      <c r="N80" s="200"/>
      <c r="O80" s="200"/>
      <c r="P80" s="200"/>
      <c r="Q80" s="200"/>
      <c r="R80" s="200"/>
    </row>
    <row r="81" spans="1:18" ht="12.75">
      <c r="A81" s="198"/>
      <c r="B81" s="198"/>
      <c r="C81" s="198"/>
      <c r="N81" s="200"/>
      <c r="O81" s="200"/>
      <c r="P81" s="200"/>
      <c r="Q81" s="200"/>
      <c r="R81" s="200"/>
    </row>
    <row r="82" spans="1:18" ht="12.75">
      <c r="A82" s="198"/>
      <c r="B82" s="198"/>
      <c r="C82" s="198"/>
      <c r="N82" s="200"/>
      <c r="O82" s="200"/>
      <c r="P82" s="200"/>
      <c r="Q82" s="200"/>
      <c r="R82" s="200"/>
    </row>
    <row r="83" spans="1:18" ht="12.75">
      <c r="A83" s="198"/>
      <c r="B83" s="198"/>
      <c r="C83" s="198"/>
      <c r="N83" s="200"/>
      <c r="O83" s="200"/>
      <c r="P83" s="200"/>
      <c r="Q83" s="200"/>
      <c r="R83" s="200"/>
    </row>
    <row r="84" spans="1:18" ht="12.75">
      <c r="A84" s="198"/>
      <c r="B84" s="198"/>
      <c r="C84" s="198"/>
      <c r="N84" s="200"/>
      <c r="O84" s="200"/>
      <c r="P84" s="200"/>
      <c r="Q84" s="200"/>
      <c r="R84" s="200"/>
    </row>
    <row r="85" spans="1:18" ht="12.75">
      <c r="A85" s="198"/>
      <c r="B85" s="198"/>
      <c r="C85" s="198"/>
      <c r="N85" s="200"/>
      <c r="O85" s="200"/>
      <c r="P85" s="200"/>
      <c r="Q85" s="200"/>
      <c r="R85" s="200"/>
    </row>
    <row r="86" spans="1:18" ht="12.75">
      <c r="A86" s="198"/>
      <c r="B86" s="198"/>
      <c r="C86" s="198"/>
      <c r="N86" s="200"/>
      <c r="O86" s="200"/>
      <c r="P86" s="200"/>
      <c r="Q86" s="200"/>
      <c r="R86" s="200"/>
    </row>
    <row r="87" spans="1:18" ht="12.75">
      <c r="A87" s="198"/>
      <c r="B87" s="198"/>
      <c r="C87" s="198"/>
      <c r="N87" s="200"/>
      <c r="O87" s="200"/>
      <c r="P87" s="200"/>
      <c r="Q87" s="200"/>
      <c r="R87" s="200"/>
    </row>
    <row r="88" spans="1:18" ht="12.75">
      <c r="A88" s="198"/>
      <c r="B88" s="198"/>
      <c r="C88" s="198"/>
      <c r="N88" s="200"/>
      <c r="O88" s="200"/>
      <c r="P88" s="200"/>
      <c r="Q88" s="200"/>
      <c r="R88" s="200"/>
    </row>
    <row r="89" spans="1:18" ht="12.75">
      <c r="A89" s="198"/>
      <c r="B89" s="198"/>
      <c r="C89" s="198"/>
      <c r="N89" s="200"/>
      <c r="O89" s="200"/>
      <c r="P89" s="200"/>
      <c r="Q89" s="200"/>
      <c r="R89" s="200"/>
    </row>
    <row r="90" spans="1:18" ht="12.75">
      <c r="A90" s="198"/>
      <c r="B90" s="198"/>
      <c r="C90" s="198"/>
      <c r="N90" s="200"/>
      <c r="O90" s="200"/>
      <c r="P90" s="200"/>
      <c r="Q90" s="200"/>
      <c r="R90" s="200"/>
    </row>
    <row r="91" spans="1:18" ht="12.75">
      <c r="A91" s="198"/>
      <c r="B91" s="198"/>
      <c r="C91" s="198"/>
      <c r="N91" s="200"/>
      <c r="O91" s="200"/>
      <c r="P91" s="200"/>
      <c r="Q91" s="200"/>
      <c r="R91" s="200"/>
    </row>
    <row r="92" spans="1:18" ht="12.75">
      <c r="A92" s="198"/>
      <c r="B92" s="198"/>
      <c r="C92" s="198"/>
      <c r="N92" s="200"/>
      <c r="O92" s="200"/>
      <c r="P92" s="200"/>
      <c r="Q92" s="200"/>
      <c r="R92" s="200"/>
    </row>
    <row r="93" spans="1:18" ht="12.75">
      <c r="A93" s="198"/>
      <c r="B93" s="198"/>
      <c r="C93" s="198"/>
      <c r="N93" s="200"/>
      <c r="O93" s="200"/>
      <c r="P93" s="200"/>
      <c r="Q93" s="200"/>
      <c r="R93" s="200"/>
    </row>
    <row r="94" spans="1:18" ht="12.75">
      <c r="A94" s="198"/>
      <c r="B94" s="198"/>
      <c r="C94" s="198"/>
      <c r="N94" s="200"/>
      <c r="O94" s="200"/>
      <c r="P94" s="200"/>
      <c r="Q94" s="200"/>
      <c r="R94" s="200"/>
    </row>
    <row r="95" spans="1:3" ht="12.75">
      <c r="A95" s="198"/>
      <c r="B95" s="198"/>
      <c r="C95" s="198"/>
    </row>
    <row r="96" spans="1:3" ht="12.75">
      <c r="A96" s="198"/>
      <c r="B96" s="198"/>
      <c r="C96" s="198"/>
    </row>
    <row r="97" spans="1:3" ht="12.75">
      <c r="A97" s="198"/>
      <c r="B97" s="198"/>
      <c r="C97" s="198"/>
    </row>
    <row r="98" spans="1:3" ht="12.75">
      <c r="A98" s="198"/>
      <c r="B98" s="198"/>
      <c r="C98" s="198"/>
    </row>
    <row r="99" spans="1:3" ht="12.75">
      <c r="A99" s="198"/>
      <c r="B99" s="198"/>
      <c r="C99" s="198"/>
    </row>
    <row r="100" spans="1:3" ht="12.75">
      <c r="A100" s="198"/>
      <c r="B100" s="198"/>
      <c r="C100" s="198"/>
    </row>
    <row r="101" spans="1:3" ht="12.75">
      <c r="A101" s="198"/>
      <c r="B101" s="198"/>
      <c r="C101" s="198"/>
    </row>
    <row r="102" spans="1:3" ht="12.75">
      <c r="A102" s="198"/>
      <c r="B102" s="198"/>
      <c r="C102" s="198"/>
    </row>
    <row r="103" spans="1:3" ht="12.75">
      <c r="A103" s="198"/>
      <c r="B103" s="198"/>
      <c r="C103" s="198"/>
    </row>
    <row r="104" spans="1:3" ht="12.75">
      <c r="A104" s="198"/>
      <c r="B104" s="198"/>
      <c r="C104" s="198"/>
    </row>
    <row r="105" spans="1:3" ht="12.75">
      <c r="A105" s="198"/>
      <c r="B105" s="198"/>
      <c r="C105" s="198"/>
    </row>
    <row r="106" spans="1:3" ht="12.75">
      <c r="A106" s="198"/>
      <c r="B106" s="198"/>
      <c r="C106" s="198"/>
    </row>
    <row r="107" spans="1:3" ht="12.75">
      <c r="A107" s="198"/>
      <c r="B107" s="198"/>
      <c r="C107" s="198"/>
    </row>
    <row r="108" spans="1:3" ht="12.75">
      <c r="A108" s="198"/>
      <c r="B108" s="198"/>
      <c r="C108" s="198"/>
    </row>
    <row r="109" spans="1:3" ht="12.75">
      <c r="A109" s="198"/>
      <c r="B109" s="198"/>
      <c r="C109" s="198"/>
    </row>
    <row r="110" spans="1:3" ht="12.75">
      <c r="A110" s="198"/>
      <c r="B110" s="198"/>
      <c r="C110" s="198"/>
    </row>
    <row r="111" spans="1:3" ht="12.75">
      <c r="A111" s="198"/>
      <c r="B111" s="198"/>
      <c r="C111" s="198"/>
    </row>
    <row r="112" spans="1:3" ht="12.75">
      <c r="A112" s="198"/>
      <c r="B112" s="198"/>
      <c r="C112" s="198"/>
    </row>
    <row r="113" spans="1:3" ht="12.75">
      <c r="A113" s="198"/>
      <c r="B113" s="198"/>
      <c r="C113" s="198"/>
    </row>
    <row r="114" spans="1:3" ht="12.75">
      <c r="A114" s="198"/>
      <c r="B114" s="198"/>
      <c r="C114" s="198"/>
    </row>
    <row r="115" spans="1:3" ht="12.75">
      <c r="A115" s="198"/>
      <c r="B115" s="198"/>
      <c r="C115" s="198"/>
    </row>
    <row r="116" spans="1:3" ht="12.75">
      <c r="A116" s="198"/>
      <c r="B116" s="198"/>
      <c r="C116" s="198"/>
    </row>
    <row r="117" spans="1:3" ht="12.75">
      <c r="A117" s="198"/>
      <c r="B117" s="198"/>
      <c r="C117" s="198"/>
    </row>
    <row r="118" spans="1:3" ht="12.75">
      <c r="A118" s="198"/>
      <c r="B118" s="198"/>
      <c r="C118" s="198"/>
    </row>
    <row r="119" spans="1:3" ht="12.75">
      <c r="A119" s="198"/>
      <c r="B119" s="198"/>
      <c r="C119" s="198"/>
    </row>
    <row r="120" spans="1:3" ht="12.75">
      <c r="A120" s="198"/>
      <c r="B120" s="198"/>
      <c r="C120" s="198"/>
    </row>
    <row r="121" spans="1:3" ht="12.75">
      <c r="A121" s="198"/>
      <c r="B121" s="198"/>
      <c r="C121" s="198"/>
    </row>
    <row r="122" spans="1:3" ht="12.75">
      <c r="A122" s="198"/>
      <c r="B122" s="198"/>
      <c r="C122" s="198"/>
    </row>
    <row r="123" spans="1:3" ht="12.75">
      <c r="A123" s="198"/>
      <c r="B123" s="198"/>
      <c r="C123" s="198"/>
    </row>
    <row r="124" spans="1:3" ht="12.75">
      <c r="A124" s="198"/>
      <c r="B124" s="198"/>
      <c r="C124" s="198"/>
    </row>
    <row r="125" spans="1:3" ht="12.75">
      <c r="A125" s="198"/>
      <c r="B125" s="198"/>
      <c r="C125" s="198"/>
    </row>
    <row r="126" spans="1:3" ht="12.75">
      <c r="A126" s="198"/>
      <c r="B126" s="198"/>
      <c r="C126" s="198"/>
    </row>
    <row r="127" spans="1:3" ht="12.75">
      <c r="A127" s="198"/>
      <c r="B127" s="198"/>
      <c r="C127" s="198"/>
    </row>
    <row r="128" spans="1:3" ht="12.75">
      <c r="A128" s="198"/>
      <c r="B128" s="198"/>
      <c r="C128" s="198"/>
    </row>
    <row r="129" spans="1:3" ht="12.75">
      <c r="A129" s="198"/>
      <c r="B129" s="198"/>
      <c r="C129" s="198"/>
    </row>
    <row r="130" spans="1:3" ht="12.75">
      <c r="A130" s="198"/>
      <c r="B130" s="198"/>
      <c r="C130" s="198"/>
    </row>
    <row r="131" spans="1:3" ht="12.75">
      <c r="A131" s="198"/>
      <c r="B131" s="198"/>
      <c r="C131" s="198"/>
    </row>
    <row r="132" spans="1:3" ht="12.75">
      <c r="A132" s="198"/>
      <c r="B132" s="198"/>
      <c r="C132" s="198"/>
    </row>
    <row r="133" spans="1:3" ht="12.75">
      <c r="A133" s="198"/>
      <c r="B133" s="198"/>
      <c r="C133" s="198"/>
    </row>
    <row r="134" spans="1:3" ht="12.75">
      <c r="A134" s="198"/>
      <c r="B134" s="198"/>
      <c r="C134" s="198"/>
    </row>
    <row r="135" spans="1:3" ht="12.75">
      <c r="A135" s="198"/>
      <c r="B135" s="198"/>
      <c r="C135" s="198"/>
    </row>
    <row r="136" spans="1:3" ht="12.75">
      <c r="A136" s="198"/>
      <c r="B136" s="198"/>
      <c r="C136" s="198"/>
    </row>
    <row r="137" spans="1:3" ht="12.75">
      <c r="A137" s="198"/>
      <c r="B137" s="198"/>
      <c r="C137" s="198"/>
    </row>
    <row r="138" spans="1:3" ht="12.75">
      <c r="A138" s="198"/>
      <c r="B138" s="198"/>
      <c r="C138" s="198"/>
    </row>
    <row r="139" spans="1:3" ht="12.75">
      <c r="A139" s="198"/>
      <c r="B139" s="198"/>
      <c r="C139" s="198"/>
    </row>
    <row r="140" spans="1:3" ht="12.75">
      <c r="A140" s="198"/>
      <c r="B140" s="198"/>
      <c r="C140" s="198"/>
    </row>
    <row r="141" spans="1:3" ht="12.75">
      <c r="A141" s="198"/>
      <c r="B141" s="198"/>
      <c r="C141" s="198"/>
    </row>
    <row r="142" spans="1:3" ht="12.75">
      <c r="A142" s="198"/>
      <c r="B142" s="198"/>
      <c r="C142" s="198"/>
    </row>
    <row r="143" spans="1:3" ht="12.75">
      <c r="A143" s="198"/>
      <c r="B143" s="198"/>
      <c r="C143" s="198"/>
    </row>
    <row r="144" spans="1:3" ht="12.75">
      <c r="A144" s="198"/>
      <c r="B144" s="198"/>
      <c r="C144" s="198"/>
    </row>
    <row r="145" spans="1:3" ht="12.75">
      <c r="A145" s="198"/>
      <c r="B145" s="198"/>
      <c r="C145" s="198"/>
    </row>
    <row r="146" spans="1:3" ht="12.75">
      <c r="A146" s="198"/>
      <c r="B146" s="198"/>
      <c r="C146" s="198"/>
    </row>
    <row r="147" spans="1:3" ht="12.75">
      <c r="A147" s="198"/>
      <c r="B147" s="198"/>
      <c r="C147" s="198"/>
    </row>
    <row r="148" spans="1:3" ht="12.75">
      <c r="A148" s="198"/>
      <c r="B148" s="198"/>
      <c r="C148" s="198"/>
    </row>
    <row r="149" spans="1:3" ht="12.75">
      <c r="A149" s="198"/>
      <c r="B149" s="198"/>
      <c r="C149" s="198"/>
    </row>
    <row r="150" spans="1:3" ht="12.75">
      <c r="A150" s="198"/>
      <c r="B150" s="198"/>
      <c r="C150" s="198"/>
    </row>
    <row r="151" spans="1:3" ht="12.75">
      <c r="A151" s="198"/>
      <c r="B151" s="198"/>
      <c r="C151" s="198"/>
    </row>
    <row r="152" spans="1:3" ht="12.75">
      <c r="A152" s="198"/>
      <c r="B152" s="198"/>
      <c r="C152" s="198"/>
    </row>
    <row r="153" spans="1:3" ht="12.75">
      <c r="A153" s="198"/>
      <c r="B153" s="198"/>
      <c r="C153" s="198"/>
    </row>
    <row r="154" spans="1:3" ht="12.75">
      <c r="A154" s="198"/>
      <c r="B154" s="198"/>
      <c r="C154" s="198"/>
    </row>
    <row r="155" spans="1:3" ht="12.75">
      <c r="A155" s="198"/>
      <c r="B155" s="198"/>
      <c r="C155" s="198"/>
    </row>
    <row r="156" spans="1:3" ht="12.75">
      <c r="A156" s="198"/>
      <c r="B156" s="198"/>
      <c r="C156" s="198"/>
    </row>
    <row r="157" spans="1:3" ht="12.75">
      <c r="A157" s="198"/>
      <c r="B157" s="198"/>
      <c r="C157" s="198"/>
    </row>
    <row r="158" spans="1:3" ht="12.75">
      <c r="A158" s="198"/>
      <c r="B158" s="198"/>
      <c r="C158" s="198"/>
    </row>
    <row r="159" spans="1:3" ht="12.75">
      <c r="A159" s="198"/>
      <c r="B159" s="198"/>
      <c r="C159" s="198"/>
    </row>
    <row r="160" spans="1:3" ht="12.75">
      <c r="A160" s="198"/>
      <c r="B160" s="198"/>
      <c r="C160" s="198"/>
    </row>
    <row r="161" spans="1:3" ht="12.75">
      <c r="A161" s="198"/>
      <c r="B161" s="198"/>
      <c r="C161" s="198"/>
    </row>
    <row r="162" spans="1:3" ht="12.75">
      <c r="A162" s="198"/>
      <c r="B162" s="198"/>
      <c r="C162" s="198"/>
    </row>
    <row r="163" spans="1:3" ht="12.75">
      <c r="A163" s="198"/>
      <c r="B163" s="198"/>
      <c r="C163" s="198"/>
    </row>
    <row r="164" spans="1:3" ht="12.75">
      <c r="A164" s="198"/>
      <c r="B164" s="198"/>
      <c r="C164" s="198"/>
    </row>
    <row r="165" spans="1:3" ht="12.75">
      <c r="A165" s="198"/>
      <c r="B165" s="198"/>
      <c r="C165" s="198"/>
    </row>
    <row r="166" spans="1:3" ht="12.75">
      <c r="A166" s="198"/>
      <c r="B166" s="198"/>
      <c r="C166" s="198"/>
    </row>
    <row r="167" spans="1:3" ht="12.75">
      <c r="A167" s="198"/>
      <c r="B167" s="198"/>
      <c r="C167" s="198"/>
    </row>
    <row r="168" spans="1:3" ht="12.75">
      <c r="A168" s="198"/>
      <c r="B168" s="198"/>
      <c r="C168" s="198"/>
    </row>
    <row r="169" spans="1:3" ht="12.75">
      <c r="A169" s="198"/>
      <c r="B169" s="198"/>
      <c r="C169" s="198"/>
    </row>
    <row r="170" spans="1:3" ht="12.75">
      <c r="A170" s="198"/>
      <c r="B170" s="198"/>
      <c r="C170" s="198"/>
    </row>
    <row r="171" spans="1:3" ht="12.75">
      <c r="A171" s="198"/>
      <c r="B171" s="198"/>
      <c r="C171" s="198"/>
    </row>
    <row r="172" spans="1:3" ht="12.75">
      <c r="A172" s="198"/>
      <c r="B172" s="198"/>
      <c r="C172" s="198"/>
    </row>
    <row r="173" spans="1:3" ht="12.75">
      <c r="A173" s="198"/>
      <c r="B173" s="198"/>
      <c r="C173" s="198"/>
    </row>
    <row r="174" spans="1:3" ht="12.75">
      <c r="A174" s="198"/>
      <c r="B174" s="198"/>
      <c r="C174" s="198"/>
    </row>
    <row r="175" spans="1:3" ht="12.75">
      <c r="A175" s="198"/>
      <c r="B175" s="198"/>
      <c r="C175" s="198"/>
    </row>
    <row r="176" spans="1:3" ht="12.75">
      <c r="A176" s="198"/>
      <c r="B176" s="198"/>
      <c r="C176" s="198"/>
    </row>
    <row r="177" spans="1:3" ht="12.75">
      <c r="A177" s="198"/>
      <c r="B177" s="198"/>
      <c r="C177" s="198"/>
    </row>
    <row r="178" spans="1:3" ht="12.75">
      <c r="A178" s="198"/>
      <c r="B178" s="198"/>
      <c r="C178" s="198"/>
    </row>
    <row r="179" spans="1:3" ht="12.75">
      <c r="A179" s="198"/>
      <c r="B179" s="198"/>
      <c r="C179" s="198"/>
    </row>
    <row r="180" spans="1:3" ht="12.75">
      <c r="A180" s="198"/>
      <c r="B180" s="198"/>
      <c r="C180" s="198"/>
    </row>
    <row r="181" spans="1:3" ht="12.75">
      <c r="A181" s="198"/>
      <c r="B181" s="198"/>
      <c r="C181" s="198"/>
    </row>
    <row r="182" spans="1:3" ht="12.75">
      <c r="A182" s="198"/>
      <c r="B182" s="198"/>
      <c r="C182" s="198"/>
    </row>
    <row r="183" spans="1:3" ht="12.75">
      <c r="A183" s="198"/>
      <c r="B183" s="198"/>
      <c r="C183" s="198"/>
    </row>
    <row r="184" spans="1:3" ht="12.75">
      <c r="A184" s="198"/>
      <c r="B184" s="198"/>
      <c r="C184" s="198"/>
    </row>
    <row r="185" spans="1:3" ht="12.75">
      <c r="A185" s="198"/>
      <c r="B185" s="198"/>
      <c r="C185" s="198"/>
    </row>
    <row r="186" spans="1:3" ht="12.75">
      <c r="A186" s="198"/>
      <c r="B186" s="198"/>
      <c r="C186" s="198"/>
    </row>
    <row r="187" spans="1:3" ht="12.75">
      <c r="A187" s="198"/>
      <c r="B187" s="198"/>
      <c r="C187" s="198"/>
    </row>
    <row r="188" spans="1:3" ht="12.75">
      <c r="A188" s="198"/>
      <c r="B188" s="198"/>
      <c r="C188" s="198"/>
    </row>
    <row r="189" spans="1:3" ht="12.75">
      <c r="A189" s="198"/>
      <c r="B189" s="198"/>
      <c r="C189" s="198"/>
    </row>
    <row r="190" spans="1:3" ht="12.75">
      <c r="A190" s="198"/>
      <c r="B190" s="198"/>
      <c r="C190" s="198"/>
    </row>
    <row r="191" spans="1:3" ht="12.75">
      <c r="A191" s="198"/>
      <c r="B191" s="198"/>
      <c r="C191" s="198"/>
    </row>
    <row r="192" spans="1:3" ht="12.75">
      <c r="A192" s="198"/>
      <c r="B192" s="198"/>
      <c r="C192" s="198"/>
    </row>
    <row r="193" spans="1:3" ht="12.75">
      <c r="A193" s="198"/>
      <c r="B193" s="198"/>
      <c r="C193" s="198"/>
    </row>
    <row r="194" spans="1:3" ht="12.75">
      <c r="A194" s="198"/>
      <c r="B194" s="198"/>
      <c r="C194" s="198"/>
    </row>
    <row r="195" spans="1:3" ht="12.75">
      <c r="A195" s="198"/>
      <c r="B195" s="198"/>
      <c r="C195" s="198"/>
    </row>
    <row r="196" spans="1:3" ht="12.75">
      <c r="A196" s="198"/>
      <c r="B196" s="198"/>
      <c r="C196" s="198"/>
    </row>
    <row r="197" spans="1:3" ht="12.75">
      <c r="A197" s="198"/>
      <c r="B197" s="198"/>
      <c r="C197" s="198"/>
    </row>
    <row r="198" spans="1:3" ht="12.75">
      <c r="A198" s="198"/>
      <c r="B198" s="198"/>
      <c r="C198" s="198"/>
    </row>
    <row r="199" spans="1:3" ht="12.75">
      <c r="A199" s="198"/>
      <c r="B199" s="198"/>
      <c r="C199" s="198"/>
    </row>
    <row r="200" spans="1:3" ht="12.75">
      <c r="A200" s="198"/>
      <c r="B200" s="198"/>
      <c r="C200" s="198"/>
    </row>
    <row r="201" spans="1:3" ht="12.75">
      <c r="A201" s="198"/>
      <c r="B201" s="198"/>
      <c r="C201" s="198"/>
    </row>
    <row r="202" spans="1:3" ht="12.75">
      <c r="A202" s="198"/>
      <c r="B202" s="198"/>
      <c r="C202" s="198"/>
    </row>
    <row r="203" spans="1:3" ht="12.75">
      <c r="A203" s="198"/>
      <c r="B203" s="198"/>
      <c r="C203" s="198"/>
    </row>
    <row r="204" spans="1:3" ht="12.75">
      <c r="A204" s="198"/>
      <c r="B204" s="198"/>
      <c r="C204" s="198"/>
    </row>
    <row r="205" spans="1:3" ht="12.75">
      <c r="A205" s="198"/>
      <c r="B205" s="198"/>
      <c r="C205" s="198"/>
    </row>
    <row r="206" spans="1:3" ht="12.75">
      <c r="A206" s="198"/>
      <c r="B206" s="198"/>
      <c r="C206" s="198"/>
    </row>
    <row r="207" spans="1:3" ht="12.75">
      <c r="A207" s="198"/>
      <c r="B207" s="198"/>
      <c r="C207" s="198"/>
    </row>
    <row r="208" spans="1:3" ht="12.75">
      <c r="A208" s="198"/>
      <c r="B208" s="198"/>
      <c r="C208" s="198"/>
    </row>
    <row r="209" spans="1:3" ht="12.75">
      <c r="A209" s="198"/>
      <c r="B209" s="198"/>
      <c r="C209" s="198"/>
    </row>
    <row r="210" spans="1:3" ht="12.75">
      <c r="A210" s="198"/>
      <c r="B210" s="198"/>
      <c r="C210" s="198"/>
    </row>
    <row r="211" spans="1:3" ht="12.75">
      <c r="A211" s="198"/>
      <c r="B211" s="198"/>
      <c r="C211" s="198"/>
    </row>
    <row r="212" spans="1:3" ht="12.75">
      <c r="A212" s="198"/>
      <c r="B212" s="198"/>
      <c r="C212" s="198"/>
    </row>
    <row r="213" spans="1:3" ht="12.75">
      <c r="A213" s="198"/>
      <c r="B213" s="198"/>
      <c r="C213" s="198"/>
    </row>
    <row r="214" spans="1:3" ht="12.75">
      <c r="A214" s="198"/>
      <c r="B214" s="198"/>
      <c r="C214" s="198"/>
    </row>
    <row r="215" spans="1:3" ht="12.75">
      <c r="A215" s="198"/>
      <c r="B215" s="198"/>
      <c r="C215" s="198"/>
    </row>
    <row r="216" spans="1:3" ht="12.75">
      <c r="A216" s="198"/>
      <c r="B216" s="198"/>
      <c r="C216" s="198"/>
    </row>
    <row r="217" spans="1:3" ht="12.75">
      <c r="A217" s="198"/>
      <c r="B217" s="198"/>
      <c r="C217" s="198"/>
    </row>
    <row r="218" spans="1:3" ht="12.75">
      <c r="A218" s="198"/>
      <c r="B218" s="198"/>
      <c r="C218" s="198"/>
    </row>
    <row r="219" spans="1:3" ht="12.75">
      <c r="A219" s="198"/>
      <c r="B219" s="198"/>
      <c r="C219" s="198"/>
    </row>
    <row r="220" spans="1:3" ht="12.75">
      <c r="A220" s="198"/>
      <c r="B220" s="198"/>
      <c r="C220" s="198"/>
    </row>
    <row r="221" spans="1:3" ht="12.75">
      <c r="A221" s="198"/>
      <c r="B221" s="198"/>
      <c r="C221" s="198"/>
    </row>
    <row r="222" spans="1:3" ht="12.75">
      <c r="A222" s="198"/>
      <c r="B222" s="198"/>
      <c r="C222" s="198"/>
    </row>
    <row r="223" spans="1:3" ht="12.75">
      <c r="A223" s="198"/>
      <c r="B223" s="198"/>
      <c r="C223" s="198"/>
    </row>
    <row r="224" spans="1:3" ht="12.75">
      <c r="A224" s="198"/>
      <c r="B224" s="198"/>
      <c r="C224" s="198"/>
    </row>
    <row r="225" spans="1:3" ht="12.75">
      <c r="A225" s="198"/>
      <c r="B225" s="198"/>
      <c r="C225" s="198"/>
    </row>
    <row r="226" spans="1:3" ht="12.75">
      <c r="A226" s="198"/>
      <c r="B226" s="198"/>
      <c r="C226" s="198"/>
    </row>
    <row r="227" spans="1:3" ht="12.75">
      <c r="A227" s="198"/>
      <c r="B227" s="198"/>
      <c r="C227" s="198"/>
    </row>
    <row r="228" spans="1:3" ht="12.75">
      <c r="A228" s="198"/>
      <c r="B228" s="198"/>
      <c r="C228" s="198"/>
    </row>
    <row r="229" spans="1:3" ht="12.75">
      <c r="A229" s="198"/>
      <c r="B229" s="198"/>
      <c r="C229" s="198"/>
    </row>
    <row r="230" spans="1:3" ht="12.75">
      <c r="A230" s="198"/>
      <c r="B230" s="198"/>
      <c r="C230" s="198"/>
    </row>
    <row r="231" spans="1:3" ht="12.75">
      <c r="A231" s="198"/>
      <c r="B231" s="198"/>
      <c r="C231" s="198"/>
    </row>
    <row r="232" spans="1:3" ht="12.75">
      <c r="A232" s="198"/>
      <c r="B232" s="198"/>
      <c r="C232" s="198"/>
    </row>
    <row r="233" spans="1:3" ht="12.75">
      <c r="A233" s="198"/>
      <c r="B233" s="198"/>
      <c r="C233" s="198"/>
    </row>
    <row r="234" spans="1:3" ht="12.75">
      <c r="A234" s="198"/>
      <c r="B234" s="198"/>
      <c r="C234" s="198"/>
    </row>
    <row r="235" spans="1:3" ht="12.75">
      <c r="A235" s="198"/>
      <c r="B235" s="198"/>
      <c r="C235" s="198"/>
    </row>
    <row r="236" spans="1:3" ht="12.75">
      <c r="A236" s="198"/>
      <c r="B236" s="198"/>
      <c r="C236" s="198"/>
    </row>
    <row r="237" spans="1:3" ht="12.75">
      <c r="A237" s="198"/>
      <c r="B237" s="198"/>
      <c r="C237" s="198"/>
    </row>
    <row r="238" spans="1:3" ht="12.75">
      <c r="A238" s="198"/>
      <c r="B238" s="198"/>
      <c r="C238" s="198"/>
    </row>
    <row r="239" spans="1:3" ht="12.75">
      <c r="A239" s="198"/>
      <c r="B239" s="198"/>
      <c r="C239" s="198"/>
    </row>
    <row r="240" spans="1:3" ht="12.75">
      <c r="A240" s="198"/>
      <c r="B240" s="198"/>
      <c r="C240" s="198"/>
    </row>
    <row r="241" spans="1:3" ht="12.75">
      <c r="A241" s="198"/>
      <c r="B241" s="198"/>
      <c r="C241" s="198"/>
    </row>
    <row r="242" spans="1:3" ht="12.75">
      <c r="A242" s="198"/>
      <c r="B242" s="198"/>
      <c r="C242" s="198"/>
    </row>
    <row r="243" spans="1:3" ht="12.75">
      <c r="A243" s="198"/>
      <c r="B243" s="198"/>
      <c r="C243" s="198"/>
    </row>
    <row r="244" spans="1:3" ht="12.75">
      <c r="A244" s="198"/>
      <c r="B244" s="198"/>
      <c r="C244" s="198"/>
    </row>
    <row r="245" spans="1:3" ht="12.75">
      <c r="A245" s="198"/>
      <c r="B245" s="198"/>
      <c r="C245" s="198"/>
    </row>
    <row r="246" spans="1:3" ht="12.75">
      <c r="A246" s="198"/>
      <c r="B246" s="198"/>
      <c r="C246" s="198"/>
    </row>
    <row r="247" spans="1:3" ht="12.75">
      <c r="A247" s="198"/>
      <c r="B247" s="198"/>
      <c r="C247" s="198"/>
    </row>
    <row r="248" spans="1:3" ht="12.75">
      <c r="A248" s="198"/>
      <c r="B248" s="198"/>
      <c r="C248" s="198"/>
    </row>
    <row r="249" spans="1:3" ht="12.75">
      <c r="A249" s="198"/>
      <c r="B249" s="198"/>
      <c r="C249" s="198"/>
    </row>
    <row r="250" spans="1:3" ht="12.75">
      <c r="A250" s="198"/>
      <c r="B250" s="198"/>
      <c r="C250" s="198"/>
    </row>
    <row r="251" spans="1:3" ht="12.75">
      <c r="A251" s="198"/>
      <c r="B251" s="198"/>
      <c r="C251" s="198"/>
    </row>
    <row r="252" spans="1:3" ht="12.75">
      <c r="A252" s="198"/>
      <c r="B252" s="198"/>
      <c r="C252" s="198"/>
    </row>
    <row r="253" spans="1:3" ht="12.75">
      <c r="A253" s="198"/>
      <c r="B253" s="198"/>
      <c r="C253" s="198"/>
    </row>
  </sheetData>
  <sheetProtection/>
  <mergeCells count="24">
    <mergeCell ref="A5:C11"/>
    <mergeCell ref="D5:D11"/>
    <mergeCell ref="P7:P10"/>
    <mergeCell ref="O7:O10"/>
    <mergeCell ref="M7:M10"/>
    <mergeCell ref="N7:N10"/>
    <mergeCell ref="J7:J10"/>
    <mergeCell ref="H7:H10"/>
    <mergeCell ref="A16:C16"/>
    <mergeCell ref="A14:C14"/>
    <mergeCell ref="L7:L10"/>
    <mergeCell ref="G7:G10"/>
    <mergeCell ref="K7:K10"/>
    <mergeCell ref="A13:C13"/>
    <mergeCell ref="A12:C12"/>
    <mergeCell ref="F7:F10"/>
    <mergeCell ref="E6:E10"/>
    <mergeCell ref="I7:I10"/>
    <mergeCell ref="N1:R1"/>
    <mergeCell ref="D3:P3"/>
    <mergeCell ref="R7:R10"/>
    <mergeCell ref="E5:R5"/>
    <mergeCell ref="F6:R6"/>
    <mergeCell ref="Q7:Q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9"/>
  <sheetViews>
    <sheetView showZeros="0" tabSelected="1" view="pageBreakPreview" zoomScale="75" zoomScaleNormal="75" zoomScaleSheetLayoutView="75" zoomScalePageLayoutView="0" workbookViewId="0" topLeftCell="A1">
      <selection activeCell="F1" sqref="F1:I1"/>
    </sheetView>
  </sheetViews>
  <sheetFormatPr defaultColWidth="9.140625" defaultRowHeight="12.75"/>
  <cols>
    <col min="1" max="1" width="11.7109375" style="205" customWidth="1"/>
    <col min="2" max="2" width="17.7109375" style="205" customWidth="1"/>
    <col min="3" max="3" width="13.57421875" style="205" customWidth="1"/>
    <col min="4" max="4" width="37.7109375" style="205" customWidth="1"/>
    <col min="5" max="5" width="52.57421875" style="205" customWidth="1"/>
    <col min="6" max="6" width="18.7109375" style="205" customWidth="1"/>
    <col min="7" max="7" width="15.7109375" style="205" customWidth="1"/>
    <col min="8" max="8" width="16.28125" style="205" customWidth="1"/>
    <col min="9" max="9" width="18.421875" style="205" customWidth="1"/>
    <col min="10" max="16384" width="9.140625" style="205" customWidth="1"/>
  </cols>
  <sheetData>
    <row r="1" spans="2:9" ht="117" customHeight="1">
      <c r="B1" s="204"/>
      <c r="C1" s="204"/>
      <c r="D1" s="204"/>
      <c r="E1" s="204"/>
      <c r="F1" s="679" t="s">
        <v>501</v>
      </c>
      <c r="G1" s="679"/>
      <c r="H1" s="679"/>
      <c r="I1" s="679"/>
    </row>
    <row r="2" spans="2:9" ht="15" customHeight="1">
      <c r="B2" s="204"/>
      <c r="C2" s="204"/>
      <c r="D2" s="204"/>
      <c r="E2" s="204"/>
      <c r="F2" s="204"/>
      <c r="G2" s="204"/>
      <c r="H2" s="206"/>
      <c r="I2" s="206"/>
    </row>
    <row r="3" spans="2:9" ht="15" customHeight="1" hidden="1">
      <c r="B3" s="204"/>
      <c r="C3" s="204"/>
      <c r="D3" s="204"/>
      <c r="E3" s="204"/>
      <c r="F3" s="204"/>
      <c r="G3" s="204"/>
      <c r="H3" s="206"/>
      <c r="I3" s="206"/>
    </row>
    <row r="4" spans="2:9" ht="12.75" customHeight="1" hidden="1">
      <c r="B4" s="204"/>
      <c r="C4" s="204"/>
      <c r="D4" s="204"/>
      <c r="E4" s="204"/>
      <c r="F4" s="204"/>
      <c r="G4" s="204"/>
      <c r="H4" s="207"/>
      <c r="I4" s="208"/>
    </row>
    <row r="5" spans="2:9" ht="15.75" customHeight="1">
      <c r="B5" s="668" t="s">
        <v>468</v>
      </c>
      <c r="C5" s="668"/>
      <c r="D5" s="668"/>
      <c r="E5" s="668"/>
      <c r="F5" s="668"/>
      <c r="G5" s="668"/>
      <c r="H5" s="668"/>
      <c r="I5" s="668"/>
    </row>
    <row r="6" spans="2:9" ht="21.75" customHeight="1">
      <c r="B6" s="668"/>
      <c r="C6" s="668"/>
      <c r="D6" s="668"/>
      <c r="E6" s="668"/>
      <c r="F6" s="668"/>
      <c r="G6" s="668"/>
      <c r="H6" s="668"/>
      <c r="I6" s="668"/>
    </row>
    <row r="7" spans="2:9" ht="13.5" thickBot="1">
      <c r="B7" s="204"/>
      <c r="C7" s="204"/>
      <c r="D7" s="204"/>
      <c r="E7" s="204"/>
      <c r="F7" s="204"/>
      <c r="G7" s="204"/>
      <c r="H7" s="204"/>
      <c r="I7" s="209" t="s">
        <v>400</v>
      </c>
    </row>
    <row r="8" spans="1:9" ht="38.25" customHeight="1">
      <c r="A8" s="680" t="s">
        <v>194</v>
      </c>
      <c r="B8" s="686" t="s">
        <v>63</v>
      </c>
      <c r="C8" s="673" t="s">
        <v>157</v>
      </c>
      <c r="D8" s="675" t="s">
        <v>401</v>
      </c>
      <c r="E8" s="669" t="s">
        <v>158</v>
      </c>
      <c r="F8" s="671" t="s">
        <v>159</v>
      </c>
      <c r="G8" s="669" t="s">
        <v>160</v>
      </c>
      <c r="H8" s="669" t="s">
        <v>161</v>
      </c>
      <c r="I8" s="669" t="s">
        <v>162</v>
      </c>
    </row>
    <row r="9" spans="1:9" ht="67.5" customHeight="1" thickBot="1">
      <c r="A9" s="681"/>
      <c r="B9" s="687"/>
      <c r="C9" s="674"/>
      <c r="D9" s="676"/>
      <c r="E9" s="670"/>
      <c r="F9" s="672"/>
      <c r="G9" s="670"/>
      <c r="H9" s="670"/>
      <c r="I9" s="670"/>
    </row>
    <row r="10" spans="1:9" ht="13.5" thickBot="1">
      <c r="A10" s="436" t="s">
        <v>163</v>
      </c>
      <c r="B10" s="437" t="s">
        <v>164</v>
      </c>
      <c r="C10" s="438" t="s">
        <v>362</v>
      </c>
      <c r="D10" s="439">
        <v>4</v>
      </c>
      <c r="E10" s="211">
        <v>5</v>
      </c>
      <c r="F10" s="440">
        <v>6</v>
      </c>
      <c r="G10" s="440">
        <v>7</v>
      </c>
      <c r="H10" s="440">
        <v>8</v>
      </c>
      <c r="I10" s="440">
        <v>9</v>
      </c>
    </row>
    <row r="11" spans="1:9" s="212" customFormat="1" ht="40.5">
      <c r="A11" s="445" t="s">
        <v>418</v>
      </c>
      <c r="B11" s="446"/>
      <c r="C11" s="446"/>
      <c r="D11" s="447" t="s">
        <v>417</v>
      </c>
      <c r="E11" s="448"/>
      <c r="F11" s="449">
        <f>F12</f>
        <v>0</v>
      </c>
      <c r="G11" s="449">
        <f>G12</f>
        <v>0</v>
      </c>
      <c r="H11" s="450">
        <f>H12</f>
        <v>0</v>
      </c>
      <c r="I11" s="459">
        <f>I12</f>
        <v>209500</v>
      </c>
    </row>
    <row r="12" spans="1:9" s="212" customFormat="1" ht="39.75" customHeight="1" thickBot="1">
      <c r="A12" s="451" t="s">
        <v>195</v>
      </c>
      <c r="B12" s="452"/>
      <c r="C12" s="452"/>
      <c r="D12" s="453" t="s">
        <v>417</v>
      </c>
      <c r="E12" s="454"/>
      <c r="F12" s="455">
        <f>SUM(F13:F14)</f>
        <v>0</v>
      </c>
      <c r="G12" s="455">
        <f>SUM(G13:G14)</f>
        <v>0</v>
      </c>
      <c r="H12" s="456">
        <f>F12+G12</f>
        <v>0</v>
      </c>
      <c r="I12" s="458">
        <f>SUM(I13:I17)</f>
        <v>209500</v>
      </c>
    </row>
    <row r="13" spans="1:9" s="212" customFormat="1" ht="111.75" customHeight="1">
      <c r="A13" s="441" t="s">
        <v>196</v>
      </c>
      <c r="B13" s="441" t="s">
        <v>174</v>
      </c>
      <c r="C13" s="441" t="s">
        <v>419</v>
      </c>
      <c r="D13" s="442" t="s">
        <v>197</v>
      </c>
      <c r="E13" s="443" t="s">
        <v>166</v>
      </c>
      <c r="F13" s="444">
        <v>0</v>
      </c>
      <c r="G13" s="369"/>
      <c r="H13" s="369"/>
      <c r="I13" s="369">
        <v>27000</v>
      </c>
    </row>
    <row r="14" spans="1:9" s="212" customFormat="1" ht="63" customHeight="1">
      <c r="A14" s="677" t="s">
        <v>207</v>
      </c>
      <c r="B14" s="677" t="s">
        <v>183</v>
      </c>
      <c r="C14" s="677" t="s">
        <v>427</v>
      </c>
      <c r="D14" s="683" t="s">
        <v>204</v>
      </c>
      <c r="E14" s="545" t="s">
        <v>136</v>
      </c>
      <c r="F14" s="362"/>
      <c r="G14" s="362"/>
      <c r="H14" s="362"/>
      <c r="I14" s="362">
        <v>6500</v>
      </c>
    </row>
    <row r="15" spans="1:9" ht="47.25">
      <c r="A15" s="678"/>
      <c r="B15" s="678"/>
      <c r="C15" s="678"/>
      <c r="D15" s="685"/>
      <c r="E15" s="215" t="s">
        <v>137</v>
      </c>
      <c r="F15" s="362"/>
      <c r="G15" s="362"/>
      <c r="H15" s="362"/>
      <c r="I15" s="362">
        <v>6000</v>
      </c>
    </row>
    <row r="16" spans="1:9" ht="31.5">
      <c r="A16" s="213" t="s">
        <v>78</v>
      </c>
      <c r="B16" s="213" t="s">
        <v>79</v>
      </c>
      <c r="C16" s="213" t="s">
        <v>167</v>
      </c>
      <c r="D16" s="568" t="s">
        <v>15</v>
      </c>
      <c r="E16" s="463" t="s">
        <v>16</v>
      </c>
      <c r="F16" s="363"/>
      <c r="G16" s="363"/>
      <c r="H16" s="363"/>
      <c r="I16" s="363">
        <v>60000</v>
      </c>
    </row>
    <row r="17" spans="1:9" ht="16.5" thickBot="1">
      <c r="A17" s="457" t="s">
        <v>215</v>
      </c>
      <c r="B17" s="457" t="s">
        <v>189</v>
      </c>
      <c r="C17" s="457" t="s">
        <v>435</v>
      </c>
      <c r="D17" s="462" t="s">
        <v>436</v>
      </c>
      <c r="E17" s="463" t="s">
        <v>166</v>
      </c>
      <c r="F17" s="363"/>
      <c r="G17" s="363"/>
      <c r="H17" s="363"/>
      <c r="I17" s="363">
        <v>110000</v>
      </c>
    </row>
    <row r="18" spans="1:9" ht="60.75">
      <c r="A18" s="339" t="s">
        <v>219</v>
      </c>
      <c r="B18" s="339"/>
      <c r="C18" s="460"/>
      <c r="D18" s="466" t="s">
        <v>438</v>
      </c>
      <c r="E18" s="468"/>
      <c r="F18" s="469"/>
      <c r="G18" s="469">
        <v>0</v>
      </c>
      <c r="H18" s="469"/>
      <c r="I18" s="470">
        <f>I19</f>
        <v>178000</v>
      </c>
    </row>
    <row r="19" spans="1:9" ht="61.5" thickBot="1">
      <c r="A19" s="324" t="s">
        <v>220</v>
      </c>
      <c r="B19" s="324"/>
      <c r="C19" s="461"/>
      <c r="D19" s="467" t="s">
        <v>438</v>
      </c>
      <c r="E19" s="471"/>
      <c r="F19" s="472"/>
      <c r="G19" s="472"/>
      <c r="H19" s="472"/>
      <c r="I19" s="473">
        <f>SUM(I20:I25)</f>
        <v>178000</v>
      </c>
    </row>
    <row r="20" spans="1:9" ht="18.75">
      <c r="A20" s="213" t="s">
        <v>221</v>
      </c>
      <c r="B20" s="213" t="s">
        <v>449</v>
      </c>
      <c r="C20" s="213" t="s">
        <v>439</v>
      </c>
      <c r="D20" s="435" t="s">
        <v>222</v>
      </c>
      <c r="E20" s="214" t="s">
        <v>166</v>
      </c>
      <c r="F20" s="464"/>
      <c r="G20" s="464"/>
      <c r="H20" s="464"/>
      <c r="I20" s="465">
        <v>15000</v>
      </c>
    </row>
    <row r="21" spans="1:9" ht="94.5">
      <c r="A21" s="474">
        <v>1011020</v>
      </c>
      <c r="B21" s="213" t="s">
        <v>97</v>
      </c>
      <c r="C21" s="213" t="s">
        <v>440</v>
      </c>
      <c r="D21" s="435" t="s">
        <v>226</v>
      </c>
      <c r="E21" s="214" t="s">
        <v>166</v>
      </c>
      <c r="F21" s="364"/>
      <c r="G21" s="364"/>
      <c r="H21" s="364"/>
      <c r="I21" s="476">
        <v>105000</v>
      </c>
    </row>
    <row r="22" spans="1:9" ht="47.25">
      <c r="A22" s="474">
        <v>1011170</v>
      </c>
      <c r="B22" s="213" t="s">
        <v>98</v>
      </c>
      <c r="C22" s="213" t="s">
        <v>441</v>
      </c>
      <c r="D22" s="475" t="s">
        <v>229</v>
      </c>
      <c r="E22" s="214" t="s">
        <v>166</v>
      </c>
      <c r="F22" s="364"/>
      <c r="G22" s="364"/>
      <c r="H22" s="364"/>
      <c r="I22" s="476">
        <v>10000</v>
      </c>
    </row>
    <row r="23" spans="1:9" ht="47.25">
      <c r="A23" s="434" t="s">
        <v>240</v>
      </c>
      <c r="B23" s="434" t="s">
        <v>106</v>
      </c>
      <c r="C23" s="434" t="s">
        <v>444</v>
      </c>
      <c r="D23" s="477" t="s">
        <v>241</v>
      </c>
      <c r="E23" s="214" t="s">
        <v>166</v>
      </c>
      <c r="F23" s="364"/>
      <c r="G23" s="364"/>
      <c r="H23" s="364"/>
      <c r="I23" s="476">
        <v>10000</v>
      </c>
    </row>
    <row r="24" spans="1:9" ht="63">
      <c r="A24" s="677" t="s">
        <v>46</v>
      </c>
      <c r="B24" s="677" t="s">
        <v>183</v>
      </c>
      <c r="C24" s="677" t="s">
        <v>427</v>
      </c>
      <c r="D24" s="683" t="s">
        <v>204</v>
      </c>
      <c r="E24" s="545" t="s">
        <v>138</v>
      </c>
      <c r="F24" s="362"/>
      <c r="G24" s="362"/>
      <c r="H24" s="362"/>
      <c r="I24" s="362">
        <v>13000</v>
      </c>
    </row>
    <row r="25" spans="1:9" ht="63.75" thickBot="1">
      <c r="A25" s="682"/>
      <c r="B25" s="682"/>
      <c r="C25" s="682"/>
      <c r="D25" s="684"/>
      <c r="E25" s="544" t="s">
        <v>24</v>
      </c>
      <c r="F25" s="363"/>
      <c r="G25" s="363"/>
      <c r="H25" s="363"/>
      <c r="I25" s="363">
        <v>25000</v>
      </c>
    </row>
    <row r="26" spans="1:9" ht="81">
      <c r="A26" s="478" t="s">
        <v>242</v>
      </c>
      <c r="B26" s="479"/>
      <c r="C26" s="479"/>
      <c r="D26" s="447" t="s">
        <v>445</v>
      </c>
      <c r="E26" s="480"/>
      <c r="F26" s="481"/>
      <c r="G26" s="481"/>
      <c r="H26" s="481"/>
      <c r="I26" s="482">
        <f>I27</f>
        <v>57000</v>
      </c>
    </row>
    <row r="27" spans="1:9" ht="78.75" thickBot="1">
      <c r="A27" s="451" t="s">
        <v>243</v>
      </c>
      <c r="B27" s="452"/>
      <c r="C27" s="452"/>
      <c r="D27" s="483" t="s">
        <v>445</v>
      </c>
      <c r="E27" s="484"/>
      <c r="F27" s="485"/>
      <c r="G27" s="485"/>
      <c r="H27" s="485"/>
      <c r="I27" s="486">
        <f>I28</f>
        <v>57000</v>
      </c>
    </row>
    <row r="28" spans="1:9" ht="79.5" thickBot="1">
      <c r="A28" s="434" t="s">
        <v>464</v>
      </c>
      <c r="B28" s="434" t="s">
        <v>492</v>
      </c>
      <c r="C28" s="434" t="s">
        <v>419</v>
      </c>
      <c r="D28" s="555" t="s">
        <v>463</v>
      </c>
      <c r="E28" s="487" t="s">
        <v>166</v>
      </c>
      <c r="F28" s="488"/>
      <c r="G28" s="488"/>
      <c r="H28" s="488"/>
      <c r="I28" s="488">
        <v>57000</v>
      </c>
    </row>
    <row r="29" spans="1:9" ht="101.25">
      <c r="A29" s="489" t="s">
        <v>272</v>
      </c>
      <c r="B29" s="490"/>
      <c r="C29" s="490"/>
      <c r="D29" s="447" t="s">
        <v>452</v>
      </c>
      <c r="E29" s="491"/>
      <c r="F29" s="481"/>
      <c r="G29" s="481"/>
      <c r="H29" s="481"/>
      <c r="I29" s="482">
        <f>I30</f>
        <v>43000</v>
      </c>
    </row>
    <row r="30" spans="1:9" ht="83.25" customHeight="1" thickBot="1">
      <c r="A30" s="451" t="s">
        <v>273</v>
      </c>
      <c r="B30" s="452"/>
      <c r="C30" s="452"/>
      <c r="D30" s="483" t="s">
        <v>452</v>
      </c>
      <c r="E30" s="492"/>
      <c r="F30" s="485"/>
      <c r="G30" s="485"/>
      <c r="H30" s="485"/>
      <c r="I30" s="486">
        <f>I31+I32</f>
        <v>43000</v>
      </c>
    </row>
    <row r="31" spans="1:9" ht="78.75">
      <c r="A31" s="434" t="s">
        <v>465</v>
      </c>
      <c r="B31" s="434" t="s">
        <v>492</v>
      </c>
      <c r="C31" s="434" t="s">
        <v>419</v>
      </c>
      <c r="D31" s="555" t="s">
        <v>463</v>
      </c>
      <c r="E31" s="487" t="s">
        <v>166</v>
      </c>
      <c r="F31" s="493"/>
      <c r="G31" s="493"/>
      <c r="H31" s="494"/>
      <c r="I31" s="495">
        <v>20000</v>
      </c>
    </row>
    <row r="32" spans="1:9" ht="15.75">
      <c r="A32" s="474">
        <v>2414060</v>
      </c>
      <c r="B32" s="213" t="s">
        <v>146</v>
      </c>
      <c r="C32" s="213" t="s">
        <v>455</v>
      </c>
      <c r="D32" s="496" t="s">
        <v>456</v>
      </c>
      <c r="E32" s="215" t="s">
        <v>166</v>
      </c>
      <c r="F32" s="362"/>
      <c r="G32" s="362"/>
      <c r="H32" s="362"/>
      <c r="I32" s="362">
        <v>23000</v>
      </c>
    </row>
    <row r="33" spans="1:9" ht="75.75" hidden="1" thickBot="1">
      <c r="A33" s="404"/>
      <c r="B33" s="405" t="s">
        <v>139</v>
      </c>
      <c r="C33" s="365"/>
      <c r="D33" s="370" t="s">
        <v>487</v>
      </c>
      <c r="E33" s="366" t="s">
        <v>165</v>
      </c>
      <c r="F33" s="366"/>
      <c r="G33" s="366"/>
      <c r="H33" s="366"/>
      <c r="I33" s="366"/>
    </row>
    <row r="34" spans="1:9" ht="47.25" hidden="1">
      <c r="A34" s="404"/>
      <c r="B34" s="406">
        <v>250324</v>
      </c>
      <c r="C34" s="371" t="s">
        <v>492</v>
      </c>
      <c r="D34" s="372" t="s">
        <v>140</v>
      </c>
      <c r="E34" s="367" t="s">
        <v>141</v>
      </c>
      <c r="F34" s="368"/>
      <c r="G34" s="369"/>
      <c r="H34" s="369"/>
      <c r="I34" s="369"/>
    </row>
    <row r="35" spans="1:9" ht="60.75">
      <c r="A35" s="583"/>
      <c r="B35" s="583"/>
      <c r="C35" s="583"/>
      <c r="D35" s="585" t="s">
        <v>223</v>
      </c>
      <c r="E35" s="586"/>
      <c r="F35" s="587"/>
      <c r="G35" s="587"/>
      <c r="H35" s="587"/>
      <c r="I35" s="588">
        <v>291000</v>
      </c>
    </row>
    <row r="36" spans="1:9" ht="47.25">
      <c r="A36" s="457" t="s">
        <v>224</v>
      </c>
      <c r="B36" s="457" t="s">
        <v>225</v>
      </c>
      <c r="C36" s="457" t="s">
        <v>492</v>
      </c>
      <c r="D36" s="584" t="s">
        <v>140</v>
      </c>
      <c r="E36" s="589" t="s">
        <v>141</v>
      </c>
      <c r="F36" s="362"/>
      <c r="G36" s="362"/>
      <c r="H36" s="362"/>
      <c r="I36" s="590">
        <v>291000</v>
      </c>
    </row>
    <row r="37" spans="1:9" ht="18.75">
      <c r="A37" s="397"/>
      <c r="B37" s="667" t="s">
        <v>168</v>
      </c>
      <c r="C37" s="667"/>
      <c r="D37" s="667"/>
      <c r="E37" s="667"/>
      <c r="F37" s="591"/>
      <c r="G37" s="592"/>
      <c r="H37" s="592"/>
      <c r="I37" s="591">
        <f>I11+I29+I18+I33+I26+I35</f>
        <v>778500</v>
      </c>
    </row>
    <row r="38" spans="6:9" ht="12.75">
      <c r="F38" s="212"/>
      <c r="G38" s="212"/>
      <c r="H38" s="212"/>
      <c r="I38" s="212"/>
    </row>
    <row r="39" spans="4:9" ht="18.75">
      <c r="D39" s="169" t="s">
        <v>399</v>
      </c>
      <c r="F39" s="212"/>
      <c r="G39" s="169" t="s">
        <v>470</v>
      </c>
      <c r="H39" s="212"/>
      <c r="I39" s="212"/>
    </row>
    <row r="40" spans="6:9" ht="12.75">
      <c r="F40" s="212"/>
      <c r="G40" s="212"/>
      <c r="H40" s="212"/>
      <c r="I40" s="212"/>
    </row>
    <row r="41" spans="6:9" ht="12.75">
      <c r="F41" s="212"/>
      <c r="G41" s="212"/>
      <c r="H41" s="212"/>
      <c r="I41" s="212"/>
    </row>
    <row r="42" spans="6:9" ht="12.75">
      <c r="F42" s="212"/>
      <c r="G42" s="212"/>
      <c r="H42" s="212"/>
      <c r="I42" s="212"/>
    </row>
    <row r="43" spans="6:9" ht="12.75">
      <c r="F43" s="212"/>
      <c r="G43" s="212"/>
      <c r="H43" s="212"/>
      <c r="I43" s="212"/>
    </row>
    <row r="44" spans="6:9" ht="12.75">
      <c r="F44" s="212"/>
      <c r="G44" s="212"/>
      <c r="H44" s="212"/>
      <c r="I44" s="212"/>
    </row>
    <row r="45" spans="6:9" ht="12.75">
      <c r="F45" s="212"/>
      <c r="G45" s="212"/>
      <c r="H45" s="212"/>
      <c r="I45" s="212"/>
    </row>
    <row r="46" spans="6:9" ht="12.75">
      <c r="F46" s="212"/>
      <c r="G46" s="212"/>
      <c r="H46" s="212"/>
      <c r="I46" s="212"/>
    </row>
    <row r="47" spans="6:9" ht="12.75">
      <c r="F47" s="212"/>
      <c r="G47" s="212"/>
      <c r="H47" s="212"/>
      <c r="I47" s="212"/>
    </row>
    <row r="48" spans="6:9" ht="12.75">
      <c r="F48" s="212"/>
      <c r="G48" s="212"/>
      <c r="H48" s="212"/>
      <c r="I48" s="212"/>
    </row>
    <row r="49" spans="6:9" ht="12.75">
      <c r="F49" s="212"/>
      <c r="G49" s="212"/>
      <c r="H49" s="212"/>
      <c r="I49" s="212"/>
    </row>
    <row r="50" spans="6:9" ht="12.75">
      <c r="F50" s="212"/>
      <c r="G50" s="212"/>
      <c r="H50" s="212"/>
      <c r="I50" s="212"/>
    </row>
    <row r="51" spans="6:9" ht="12.75">
      <c r="F51" s="212"/>
      <c r="G51" s="212"/>
      <c r="H51" s="212"/>
      <c r="I51" s="212"/>
    </row>
    <row r="52" spans="6:9" ht="12.75">
      <c r="F52" s="212"/>
      <c r="G52" s="212"/>
      <c r="H52" s="212"/>
      <c r="I52" s="212"/>
    </row>
    <row r="53" spans="6:9" ht="12.75">
      <c r="F53" s="212"/>
      <c r="G53" s="212"/>
      <c r="H53" s="212"/>
      <c r="I53" s="212"/>
    </row>
    <row r="54" spans="6:9" ht="12.75">
      <c r="F54" s="212"/>
      <c r="G54" s="212"/>
      <c r="H54" s="212"/>
      <c r="I54" s="212"/>
    </row>
    <row r="55" spans="6:9" ht="12.75">
      <c r="F55" s="212"/>
      <c r="G55" s="212"/>
      <c r="H55" s="212"/>
      <c r="I55" s="212"/>
    </row>
    <row r="56" spans="6:9" ht="12.75">
      <c r="F56" s="212"/>
      <c r="G56" s="212"/>
      <c r="H56" s="212"/>
      <c r="I56" s="212"/>
    </row>
    <row r="57" spans="6:9" ht="12.75">
      <c r="F57" s="212"/>
      <c r="G57" s="212"/>
      <c r="H57" s="212"/>
      <c r="I57" s="212"/>
    </row>
    <row r="58" spans="6:9" ht="12.75">
      <c r="F58" s="212"/>
      <c r="G58" s="212"/>
      <c r="H58" s="212"/>
      <c r="I58" s="212"/>
    </row>
    <row r="59" spans="6:9" ht="12.75">
      <c r="F59" s="212"/>
      <c r="G59" s="212"/>
      <c r="H59" s="212"/>
      <c r="I59" s="212"/>
    </row>
    <row r="60" spans="6:9" ht="12.75">
      <c r="F60" s="212"/>
      <c r="G60" s="212"/>
      <c r="H60" s="212"/>
      <c r="I60" s="212"/>
    </row>
    <row r="61" spans="6:9" ht="12.75">
      <c r="F61" s="212"/>
      <c r="G61" s="212"/>
      <c r="H61" s="212"/>
      <c r="I61" s="212"/>
    </row>
    <row r="62" spans="6:9" ht="12.75">
      <c r="F62" s="212"/>
      <c r="G62" s="212"/>
      <c r="H62" s="212"/>
      <c r="I62" s="212"/>
    </row>
    <row r="63" spans="6:9" ht="12.75">
      <c r="F63" s="212"/>
      <c r="G63" s="212"/>
      <c r="H63" s="212"/>
      <c r="I63" s="212"/>
    </row>
    <row r="64" spans="6:9" ht="12.75">
      <c r="F64" s="212"/>
      <c r="G64" s="212"/>
      <c r="H64" s="212"/>
      <c r="I64" s="212"/>
    </row>
    <row r="65" spans="6:9" ht="12.75">
      <c r="F65" s="212"/>
      <c r="G65" s="212"/>
      <c r="H65" s="212"/>
      <c r="I65" s="212"/>
    </row>
    <row r="66" spans="6:9" ht="12.75">
      <c r="F66" s="212"/>
      <c r="G66" s="212"/>
      <c r="H66" s="212"/>
      <c r="I66" s="212"/>
    </row>
    <row r="67" spans="6:9" ht="12.75">
      <c r="F67" s="212"/>
      <c r="G67" s="212"/>
      <c r="H67" s="212"/>
      <c r="I67" s="212"/>
    </row>
    <row r="68" spans="6:9" ht="12.75">
      <c r="F68" s="212"/>
      <c r="G68" s="212"/>
      <c r="H68" s="212"/>
      <c r="I68" s="212"/>
    </row>
    <row r="69" spans="6:9" ht="12.75">
      <c r="F69" s="212"/>
      <c r="G69" s="212"/>
      <c r="H69" s="212"/>
      <c r="I69" s="212"/>
    </row>
    <row r="70" spans="6:9" ht="12.75">
      <c r="F70" s="212"/>
      <c r="G70" s="212"/>
      <c r="H70" s="212"/>
      <c r="I70" s="212"/>
    </row>
    <row r="71" spans="6:9" ht="12.75">
      <c r="F71" s="212"/>
      <c r="G71" s="212"/>
      <c r="H71" s="212"/>
      <c r="I71" s="212"/>
    </row>
    <row r="72" spans="6:9" ht="12.75">
      <c r="F72" s="212"/>
      <c r="G72" s="212"/>
      <c r="H72" s="212"/>
      <c r="I72" s="212"/>
    </row>
    <row r="73" spans="6:9" ht="12.75">
      <c r="F73" s="212"/>
      <c r="G73" s="212"/>
      <c r="H73" s="212"/>
      <c r="I73" s="212"/>
    </row>
    <row r="74" spans="6:9" ht="12.75">
      <c r="F74" s="212"/>
      <c r="G74" s="212"/>
      <c r="H74" s="212"/>
      <c r="I74" s="212"/>
    </row>
    <row r="75" spans="6:9" ht="12.75">
      <c r="F75" s="212"/>
      <c r="G75" s="212"/>
      <c r="H75" s="212"/>
      <c r="I75" s="212"/>
    </row>
    <row r="76" spans="6:9" ht="12.75">
      <c r="F76" s="212"/>
      <c r="G76" s="212"/>
      <c r="H76" s="212"/>
      <c r="I76" s="212"/>
    </row>
    <row r="77" spans="6:9" ht="12.75">
      <c r="F77" s="212"/>
      <c r="G77" s="212"/>
      <c r="H77" s="212"/>
      <c r="I77" s="212"/>
    </row>
    <row r="78" spans="6:9" ht="12.75">
      <c r="F78" s="212"/>
      <c r="G78" s="212"/>
      <c r="H78" s="212"/>
      <c r="I78" s="212"/>
    </row>
    <row r="79" spans="6:9" ht="12.75">
      <c r="F79" s="212"/>
      <c r="G79" s="212"/>
      <c r="H79" s="212"/>
      <c r="I79" s="212"/>
    </row>
    <row r="80" spans="6:9" ht="12.75">
      <c r="F80" s="212"/>
      <c r="G80" s="212"/>
      <c r="H80" s="212"/>
      <c r="I80" s="212"/>
    </row>
    <row r="81" spans="6:9" ht="12.75">
      <c r="F81" s="212"/>
      <c r="G81" s="212"/>
      <c r="H81" s="212"/>
      <c r="I81" s="212"/>
    </row>
    <row r="82" spans="6:9" ht="12.75">
      <c r="F82" s="212"/>
      <c r="G82" s="212"/>
      <c r="H82" s="212"/>
      <c r="I82" s="212"/>
    </row>
    <row r="83" spans="6:9" ht="12.75">
      <c r="F83" s="212"/>
      <c r="G83" s="212"/>
      <c r="H83" s="212"/>
      <c r="I83" s="212"/>
    </row>
    <row r="84" spans="6:9" ht="12.75">
      <c r="F84" s="212"/>
      <c r="G84" s="212"/>
      <c r="H84" s="212"/>
      <c r="I84" s="212"/>
    </row>
    <row r="85" spans="6:9" ht="12.75">
      <c r="F85" s="212"/>
      <c r="G85" s="212"/>
      <c r="H85" s="212"/>
      <c r="I85" s="212"/>
    </row>
    <row r="86" spans="6:9" ht="12.75">
      <c r="F86" s="212"/>
      <c r="G86" s="212"/>
      <c r="H86" s="212"/>
      <c r="I86" s="212"/>
    </row>
    <row r="87" spans="6:9" ht="12.75">
      <c r="F87" s="212"/>
      <c r="G87" s="212"/>
      <c r="H87" s="212"/>
      <c r="I87" s="212"/>
    </row>
    <row r="88" spans="6:9" ht="12.75">
      <c r="F88" s="212"/>
      <c r="G88" s="212"/>
      <c r="H88" s="212"/>
      <c r="I88" s="212"/>
    </row>
    <row r="89" spans="6:9" ht="12.75">
      <c r="F89" s="212"/>
      <c r="G89" s="212"/>
      <c r="H89" s="212"/>
      <c r="I89" s="212"/>
    </row>
    <row r="90" spans="6:9" ht="12.75">
      <c r="F90" s="212"/>
      <c r="G90" s="212"/>
      <c r="H90" s="212"/>
      <c r="I90" s="212"/>
    </row>
    <row r="91" spans="6:9" ht="12.75">
      <c r="F91" s="212"/>
      <c r="G91" s="212"/>
      <c r="H91" s="212"/>
      <c r="I91" s="212"/>
    </row>
    <row r="92" spans="6:9" ht="12.75">
      <c r="F92" s="212"/>
      <c r="G92" s="212"/>
      <c r="H92" s="212"/>
      <c r="I92" s="212"/>
    </row>
    <row r="93" spans="6:9" ht="12.75">
      <c r="F93" s="212"/>
      <c r="G93" s="212"/>
      <c r="H93" s="212"/>
      <c r="I93" s="212"/>
    </row>
    <row r="94" spans="6:9" ht="12.75">
      <c r="F94" s="212"/>
      <c r="G94" s="212"/>
      <c r="H94" s="212"/>
      <c r="I94" s="212"/>
    </row>
    <row r="95" spans="6:9" ht="12.75">
      <c r="F95" s="212"/>
      <c r="G95" s="212"/>
      <c r="H95" s="212"/>
      <c r="I95" s="212"/>
    </row>
    <row r="96" spans="6:9" ht="12.75">
      <c r="F96" s="212"/>
      <c r="G96" s="212"/>
      <c r="H96" s="212"/>
      <c r="I96" s="212"/>
    </row>
    <row r="97" spans="6:9" ht="12.75">
      <c r="F97" s="212"/>
      <c r="G97" s="212"/>
      <c r="H97" s="212"/>
      <c r="I97" s="212"/>
    </row>
    <row r="98" spans="6:9" ht="12.75">
      <c r="F98" s="212"/>
      <c r="G98" s="212"/>
      <c r="H98" s="212"/>
      <c r="I98" s="212"/>
    </row>
    <row r="99" spans="6:9" ht="12.75">
      <c r="F99" s="212"/>
      <c r="G99" s="212"/>
      <c r="H99" s="212"/>
      <c r="I99" s="212"/>
    </row>
    <row r="100" spans="6:9" ht="12.75">
      <c r="F100" s="212"/>
      <c r="G100" s="212"/>
      <c r="H100" s="212"/>
      <c r="I100" s="212"/>
    </row>
    <row r="101" spans="6:9" ht="12.75">
      <c r="F101" s="212"/>
      <c r="G101" s="212"/>
      <c r="H101" s="212"/>
      <c r="I101" s="212"/>
    </row>
    <row r="102" spans="6:9" ht="12.75">
      <c r="F102" s="212"/>
      <c r="G102" s="212"/>
      <c r="H102" s="212"/>
      <c r="I102" s="212"/>
    </row>
    <row r="103" spans="6:9" ht="12.75">
      <c r="F103" s="212"/>
      <c r="G103" s="212"/>
      <c r="H103" s="212"/>
      <c r="I103" s="212"/>
    </row>
    <row r="104" spans="6:9" ht="12.75">
      <c r="F104" s="212"/>
      <c r="G104" s="212"/>
      <c r="H104" s="212"/>
      <c r="I104" s="212"/>
    </row>
    <row r="105" spans="6:9" ht="12.75">
      <c r="F105" s="212"/>
      <c r="G105" s="212"/>
      <c r="H105" s="212"/>
      <c r="I105" s="212"/>
    </row>
    <row r="106" spans="6:9" ht="12.75">
      <c r="F106" s="212"/>
      <c r="G106" s="212"/>
      <c r="H106" s="212"/>
      <c r="I106" s="212"/>
    </row>
    <row r="107" spans="6:9" ht="12.75">
      <c r="F107" s="212"/>
      <c r="G107" s="212"/>
      <c r="H107" s="212"/>
      <c r="I107" s="212"/>
    </row>
    <row r="108" spans="6:9" ht="12.75">
      <c r="F108" s="212"/>
      <c r="G108" s="212"/>
      <c r="H108" s="212"/>
      <c r="I108" s="212"/>
    </row>
    <row r="109" spans="6:9" ht="12.75">
      <c r="F109" s="212"/>
      <c r="G109" s="212"/>
      <c r="H109" s="212"/>
      <c r="I109" s="212"/>
    </row>
    <row r="110" spans="6:9" ht="12.75">
      <c r="F110" s="212"/>
      <c r="G110" s="212"/>
      <c r="H110" s="212"/>
      <c r="I110" s="212"/>
    </row>
    <row r="111" spans="6:9" ht="12.75">
      <c r="F111" s="212"/>
      <c r="G111" s="212"/>
      <c r="H111" s="212"/>
      <c r="I111" s="212"/>
    </row>
    <row r="112" spans="6:9" ht="12.75">
      <c r="F112" s="212"/>
      <c r="G112" s="212"/>
      <c r="H112" s="212"/>
      <c r="I112" s="212"/>
    </row>
    <row r="113" spans="6:9" ht="12.75">
      <c r="F113" s="212"/>
      <c r="G113" s="212"/>
      <c r="H113" s="212"/>
      <c r="I113" s="212"/>
    </row>
    <row r="114" spans="6:9" ht="12.75">
      <c r="F114" s="212"/>
      <c r="G114" s="212"/>
      <c r="H114" s="212"/>
      <c r="I114" s="212"/>
    </row>
    <row r="115" spans="6:9" ht="12.75">
      <c r="F115" s="212"/>
      <c r="G115" s="212"/>
      <c r="H115" s="212"/>
      <c r="I115" s="212"/>
    </row>
    <row r="116" spans="6:9" ht="12.75">
      <c r="F116" s="212"/>
      <c r="G116" s="212"/>
      <c r="H116" s="212"/>
      <c r="I116" s="212"/>
    </row>
    <row r="117" spans="6:9" ht="12.75">
      <c r="F117" s="212"/>
      <c r="G117" s="212"/>
      <c r="H117" s="212"/>
      <c r="I117" s="212"/>
    </row>
    <row r="118" spans="6:9" ht="12.75">
      <c r="F118" s="212"/>
      <c r="G118" s="212"/>
      <c r="H118" s="212"/>
      <c r="I118" s="212"/>
    </row>
    <row r="119" spans="6:9" ht="12.75">
      <c r="F119" s="212"/>
      <c r="G119" s="212"/>
      <c r="H119" s="212"/>
      <c r="I119" s="212"/>
    </row>
    <row r="120" spans="6:9" ht="12.75">
      <c r="F120" s="212"/>
      <c r="G120" s="212"/>
      <c r="H120" s="212"/>
      <c r="I120" s="212"/>
    </row>
    <row r="121" spans="6:9" ht="12.75">
      <c r="F121" s="212"/>
      <c r="G121" s="212"/>
      <c r="H121" s="212"/>
      <c r="I121" s="212"/>
    </row>
    <row r="122" spans="6:9" ht="12.75">
      <c r="F122" s="212"/>
      <c r="G122" s="212"/>
      <c r="H122" s="212"/>
      <c r="I122" s="212"/>
    </row>
    <row r="123" spans="6:9" ht="12.75">
      <c r="F123" s="212"/>
      <c r="G123" s="212"/>
      <c r="H123" s="212"/>
      <c r="I123" s="212"/>
    </row>
    <row r="124" spans="6:9" ht="12.75">
      <c r="F124" s="212"/>
      <c r="G124" s="212"/>
      <c r="H124" s="212"/>
      <c r="I124" s="212"/>
    </row>
    <row r="125" spans="6:9" ht="12.75">
      <c r="F125" s="212"/>
      <c r="G125" s="212"/>
      <c r="H125" s="212"/>
      <c r="I125" s="212"/>
    </row>
    <row r="126" spans="6:9" ht="12.75">
      <c r="F126" s="212"/>
      <c r="G126" s="212"/>
      <c r="H126" s="212"/>
      <c r="I126" s="212"/>
    </row>
    <row r="127" spans="6:9" ht="12.75">
      <c r="F127" s="212"/>
      <c r="G127" s="212"/>
      <c r="H127" s="212"/>
      <c r="I127" s="212"/>
    </row>
    <row r="128" spans="6:9" ht="12.75">
      <c r="F128" s="212"/>
      <c r="G128" s="212"/>
      <c r="H128" s="212"/>
      <c r="I128" s="212"/>
    </row>
    <row r="129" spans="6:9" ht="12.75">
      <c r="F129" s="212"/>
      <c r="G129" s="212"/>
      <c r="H129" s="212"/>
      <c r="I129" s="212"/>
    </row>
    <row r="130" spans="6:9" ht="12.75">
      <c r="F130" s="212"/>
      <c r="G130" s="212"/>
      <c r="H130" s="212"/>
      <c r="I130" s="212"/>
    </row>
    <row r="131" spans="6:9" ht="12.75">
      <c r="F131" s="212"/>
      <c r="G131" s="212"/>
      <c r="H131" s="212"/>
      <c r="I131" s="212"/>
    </row>
    <row r="132" spans="6:9" ht="12.75">
      <c r="F132" s="212"/>
      <c r="G132" s="212"/>
      <c r="H132" s="212"/>
      <c r="I132" s="212"/>
    </row>
    <row r="133" spans="6:9" ht="12.75">
      <c r="F133" s="212"/>
      <c r="G133" s="212"/>
      <c r="H133" s="212"/>
      <c r="I133" s="212"/>
    </row>
    <row r="134" spans="6:9" ht="12.75">
      <c r="F134" s="212"/>
      <c r="G134" s="212"/>
      <c r="H134" s="212"/>
      <c r="I134" s="212"/>
    </row>
    <row r="135" spans="6:9" ht="12.75">
      <c r="F135" s="212"/>
      <c r="G135" s="212"/>
      <c r="H135" s="212"/>
      <c r="I135" s="212"/>
    </row>
    <row r="136" spans="6:9" ht="12.75">
      <c r="F136" s="212"/>
      <c r="G136" s="212"/>
      <c r="H136" s="212"/>
      <c r="I136" s="212"/>
    </row>
    <row r="137" spans="6:9" ht="12.75">
      <c r="F137" s="212"/>
      <c r="G137" s="212"/>
      <c r="H137" s="212"/>
      <c r="I137" s="212"/>
    </row>
    <row r="138" spans="6:9" ht="12.75">
      <c r="F138" s="212"/>
      <c r="G138" s="212"/>
      <c r="H138" s="212"/>
      <c r="I138" s="212"/>
    </row>
    <row r="139" spans="6:9" ht="12.75">
      <c r="F139" s="212"/>
      <c r="G139" s="212"/>
      <c r="H139" s="212"/>
      <c r="I139" s="212"/>
    </row>
    <row r="140" spans="6:9" ht="12.75">
      <c r="F140" s="212"/>
      <c r="G140" s="212"/>
      <c r="H140" s="212"/>
      <c r="I140" s="212"/>
    </row>
    <row r="141" spans="6:9" ht="12.75">
      <c r="F141" s="212"/>
      <c r="G141" s="212"/>
      <c r="H141" s="212"/>
      <c r="I141" s="212"/>
    </row>
    <row r="142" spans="6:9" ht="12.75">
      <c r="F142" s="212"/>
      <c r="G142" s="212"/>
      <c r="H142" s="212"/>
      <c r="I142" s="212"/>
    </row>
    <row r="143" spans="6:9" ht="12.75">
      <c r="F143" s="212"/>
      <c r="G143" s="212"/>
      <c r="H143" s="212"/>
      <c r="I143" s="212"/>
    </row>
    <row r="144" spans="6:9" ht="12.75">
      <c r="F144" s="212"/>
      <c r="G144" s="212"/>
      <c r="H144" s="212"/>
      <c r="I144" s="212"/>
    </row>
    <row r="145" spans="6:9" ht="12.75">
      <c r="F145" s="212"/>
      <c r="G145" s="212"/>
      <c r="H145" s="212"/>
      <c r="I145" s="212"/>
    </row>
    <row r="146" spans="6:9" ht="12.75">
      <c r="F146" s="212"/>
      <c r="G146" s="212"/>
      <c r="H146" s="212"/>
      <c r="I146" s="212"/>
    </row>
    <row r="147" spans="6:9" ht="12.75">
      <c r="F147" s="212"/>
      <c r="G147" s="212"/>
      <c r="H147" s="212"/>
      <c r="I147" s="212"/>
    </row>
    <row r="148" spans="6:9" ht="12.75">
      <c r="F148" s="212"/>
      <c r="G148" s="212"/>
      <c r="H148" s="212"/>
      <c r="I148" s="212"/>
    </row>
    <row r="149" spans="6:9" ht="12.75">
      <c r="F149" s="212"/>
      <c r="G149" s="212"/>
      <c r="H149" s="212"/>
      <c r="I149" s="212"/>
    </row>
    <row r="150" spans="6:9" ht="12.75">
      <c r="F150" s="212"/>
      <c r="G150" s="212"/>
      <c r="H150" s="212"/>
      <c r="I150" s="212"/>
    </row>
    <row r="151" spans="6:9" ht="12.75">
      <c r="F151" s="212"/>
      <c r="G151" s="212"/>
      <c r="H151" s="212"/>
      <c r="I151" s="212"/>
    </row>
    <row r="152" spans="6:9" ht="12.75">
      <c r="F152" s="212"/>
      <c r="G152" s="212"/>
      <c r="H152" s="212"/>
      <c r="I152" s="212"/>
    </row>
    <row r="153" spans="6:9" ht="12.75">
      <c r="F153" s="212"/>
      <c r="G153" s="212"/>
      <c r="H153" s="212"/>
      <c r="I153" s="212"/>
    </row>
    <row r="154" spans="6:9" ht="12.75">
      <c r="F154" s="212"/>
      <c r="G154" s="212"/>
      <c r="H154" s="212"/>
      <c r="I154" s="212"/>
    </row>
    <row r="155" spans="6:9" ht="12.75">
      <c r="F155" s="212"/>
      <c r="G155" s="212"/>
      <c r="H155" s="212"/>
      <c r="I155" s="212"/>
    </row>
    <row r="156" spans="6:9" ht="12.75">
      <c r="F156" s="212"/>
      <c r="G156" s="212"/>
      <c r="H156" s="212"/>
      <c r="I156" s="212"/>
    </row>
    <row r="157" spans="6:9" ht="12.75">
      <c r="F157" s="212"/>
      <c r="G157" s="212"/>
      <c r="H157" s="212"/>
      <c r="I157" s="212"/>
    </row>
    <row r="158" spans="6:9" ht="12.75">
      <c r="F158" s="212"/>
      <c r="G158" s="212"/>
      <c r="H158" s="212"/>
      <c r="I158" s="212"/>
    </row>
    <row r="159" spans="6:9" ht="12.75">
      <c r="F159" s="212"/>
      <c r="G159" s="212"/>
      <c r="H159" s="212"/>
      <c r="I159" s="212"/>
    </row>
    <row r="160" spans="6:9" ht="12.75">
      <c r="F160" s="212"/>
      <c r="G160" s="212"/>
      <c r="H160" s="212"/>
      <c r="I160" s="212"/>
    </row>
    <row r="161" spans="6:9" ht="12.75">
      <c r="F161" s="212"/>
      <c r="G161" s="212"/>
      <c r="H161" s="212"/>
      <c r="I161" s="212"/>
    </row>
    <row r="162" spans="6:9" ht="12.75">
      <c r="F162" s="212"/>
      <c r="G162" s="212"/>
      <c r="H162" s="212"/>
      <c r="I162" s="212"/>
    </row>
    <row r="163" spans="6:9" ht="12.75">
      <c r="F163" s="212"/>
      <c r="G163" s="212"/>
      <c r="H163" s="212"/>
      <c r="I163" s="212"/>
    </row>
    <row r="164" spans="6:9" ht="12.75">
      <c r="F164" s="212"/>
      <c r="G164" s="212"/>
      <c r="H164" s="212"/>
      <c r="I164" s="212"/>
    </row>
    <row r="165" spans="6:9" ht="12.75">
      <c r="F165" s="212"/>
      <c r="G165" s="212"/>
      <c r="H165" s="212"/>
      <c r="I165" s="212"/>
    </row>
    <row r="166" spans="6:9" ht="12.75">
      <c r="F166" s="212"/>
      <c r="G166" s="212"/>
      <c r="H166" s="212"/>
      <c r="I166" s="212"/>
    </row>
    <row r="167" spans="6:9" ht="12.75">
      <c r="F167" s="212"/>
      <c r="G167" s="212"/>
      <c r="H167" s="212"/>
      <c r="I167" s="212"/>
    </row>
    <row r="168" spans="6:9" ht="12.75">
      <c r="F168" s="212"/>
      <c r="G168" s="212"/>
      <c r="H168" s="212"/>
      <c r="I168" s="212"/>
    </row>
    <row r="169" spans="6:9" ht="12.75">
      <c r="F169" s="212"/>
      <c r="G169" s="212"/>
      <c r="H169" s="212"/>
      <c r="I169" s="212"/>
    </row>
    <row r="170" spans="6:9" ht="12.75">
      <c r="F170" s="212"/>
      <c r="G170" s="212"/>
      <c r="H170" s="212"/>
      <c r="I170" s="212"/>
    </row>
    <row r="171" spans="6:9" ht="12.75">
      <c r="F171" s="212"/>
      <c r="G171" s="212"/>
      <c r="H171" s="212"/>
      <c r="I171" s="212"/>
    </row>
    <row r="172" spans="6:9" ht="12.75">
      <c r="F172" s="212"/>
      <c r="G172" s="212"/>
      <c r="H172" s="212"/>
      <c r="I172" s="212"/>
    </row>
    <row r="173" spans="6:9" ht="12.75">
      <c r="F173" s="212"/>
      <c r="G173" s="212"/>
      <c r="H173" s="212"/>
      <c r="I173" s="212"/>
    </row>
    <row r="174" spans="6:9" ht="12.75">
      <c r="F174" s="212"/>
      <c r="G174" s="212"/>
      <c r="H174" s="212"/>
      <c r="I174" s="212"/>
    </row>
    <row r="175" spans="6:9" ht="12.75">
      <c r="F175" s="212"/>
      <c r="G175" s="212"/>
      <c r="H175" s="212"/>
      <c r="I175" s="212"/>
    </row>
    <row r="176" spans="6:9" ht="12.75">
      <c r="F176" s="212"/>
      <c r="G176" s="212"/>
      <c r="H176" s="212"/>
      <c r="I176" s="212"/>
    </row>
    <row r="177" spans="6:9" ht="12.75">
      <c r="F177" s="212"/>
      <c r="G177" s="212"/>
      <c r="H177" s="212"/>
      <c r="I177" s="212"/>
    </row>
    <row r="178" spans="6:9" ht="12.75">
      <c r="F178" s="212"/>
      <c r="G178" s="212"/>
      <c r="H178" s="212"/>
      <c r="I178" s="212"/>
    </row>
    <row r="179" spans="6:9" ht="12.75">
      <c r="F179" s="212"/>
      <c r="G179" s="212"/>
      <c r="H179" s="212"/>
      <c r="I179" s="212"/>
    </row>
    <row r="180" spans="6:9" ht="12.75">
      <c r="F180" s="212"/>
      <c r="G180" s="212"/>
      <c r="H180" s="212"/>
      <c r="I180" s="212"/>
    </row>
    <row r="181" spans="6:9" ht="12.75">
      <c r="F181" s="212"/>
      <c r="G181" s="212"/>
      <c r="H181" s="212"/>
      <c r="I181" s="212"/>
    </row>
    <row r="182" spans="6:9" ht="12.75">
      <c r="F182" s="212"/>
      <c r="G182" s="212"/>
      <c r="H182" s="212"/>
      <c r="I182" s="212"/>
    </row>
    <row r="183" spans="6:9" ht="12.75">
      <c r="F183" s="212"/>
      <c r="G183" s="212"/>
      <c r="H183" s="212"/>
      <c r="I183" s="212"/>
    </row>
    <row r="184" spans="6:9" ht="12.75">
      <c r="F184" s="212"/>
      <c r="G184" s="212"/>
      <c r="H184" s="212"/>
      <c r="I184" s="212"/>
    </row>
    <row r="185" spans="6:9" ht="12.75">
      <c r="F185" s="212"/>
      <c r="G185" s="212"/>
      <c r="H185" s="212"/>
      <c r="I185" s="212"/>
    </row>
    <row r="186" spans="6:9" ht="12.75">
      <c r="F186" s="212"/>
      <c r="G186" s="212"/>
      <c r="H186" s="212"/>
      <c r="I186" s="212"/>
    </row>
    <row r="187" spans="6:9" ht="12.75">
      <c r="F187" s="212"/>
      <c r="G187" s="212"/>
      <c r="H187" s="212"/>
      <c r="I187" s="212"/>
    </row>
    <row r="188" spans="6:9" ht="12.75">
      <c r="F188" s="212"/>
      <c r="G188" s="212"/>
      <c r="H188" s="212"/>
      <c r="I188" s="212"/>
    </row>
    <row r="189" spans="6:9" ht="12.75">
      <c r="F189" s="212"/>
      <c r="G189" s="212"/>
      <c r="H189" s="212"/>
      <c r="I189" s="212"/>
    </row>
    <row r="190" spans="6:9" ht="12.75">
      <c r="F190" s="212"/>
      <c r="G190" s="212"/>
      <c r="H190" s="212"/>
      <c r="I190" s="212"/>
    </row>
    <row r="191" spans="6:9" ht="12.75">
      <c r="F191" s="212"/>
      <c r="G191" s="212"/>
      <c r="H191" s="212"/>
      <c r="I191" s="212"/>
    </row>
    <row r="192" spans="6:9" ht="12.75">
      <c r="F192" s="212"/>
      <c r="G192" s="212"/>
      <c r="H192" s="212"/>
      <c r="I192" s="212"/>
    </row>
    <row r="193" spans="6:9" ht="12.75">
      <c r="F193" s="212"/>
      <c r="G193" s="212"/>
      <c r="H193" s="212"/>
      <c r="I193" s="212"/>
    </row>
    <row r="194" spans="6:9" ht="12.75">
      <c r="F194" s="212"/>
      <c r="G194" s="212"/>
      <c r="H194" s="212"/>
      <c r="I194" s="212"/>
    </row>
    <row r="195" spans="6:9" ht="12.75">
      <c r="F195" s="212"/>
      <c r="G195" s="212"/>
      <c r="H195" s="212"/>
      <c r="I195" s="212"/>
    </row>
    <row r="196" spans="6:9" ht="12.75">
      <c r="F196" s="212"/>
      <c r="G196" s="212"/>
      <c r="H196" s="212"/>
      <c r="I196" s="212"/>
    </row>
    <row r="197" spans="6:9" ht="12.75">
      <c r="F197" s="212"/>
      <c r="G197" s="212"/>
      <c r="H197" s="212"/>
      <c r="I197" s="212"/>
    </row>
    <row r="198" spans="6:9" ht="12.75">
      <c r="F198" s="212"/>
      <c r="G198" s="212"/>
      <c r="H198" s="212"/>
      <c r="I198" s="212"/>
    </row>
    <row r="199" spans="6:9" ht="12.75">
      <c r="F199" s="212"/>
      <c r="G199" s="212"/>
      <c r="H199" s="212"/>
      <c r="I199" s="212"/>
    </row>
    <row r="200" spans="6:9" ht="12.75">
      <c r="F200" s="212"/>
      <c r="G200" s="212"/>
      <c r="H200" s="212"/>
      <c r="I200" s="212"/>
    </row>
    <row r="201" spans="6:9" ht="12.75">
      <c r="F201" s="212"/>
      <c r="G201" s="212"/>
      <c r="H201" s="212"/>
      <c r="I201" s="212"/>
    </row>
    <row r="202" spans="6:9" ht="12.75">
      <c r="F202" s="212"/>
      <c r="G202" s="212"/>
      <c r="H202" s="212"/>
      <c r="I202" s="212"/>
    </row>
    <row r="203" spans="6:9" ht="12.75">
      <c r="F203" s="212"/>
      <c r="G203" s="212"/>
      <c r="H203" s="212"/>
      <c r="I203" s="212"/>
    </row>
    <row r="204" spans="6:9" ht="12.75">
      <c r="F204" s="212"/>
      <c r="G204" s="212"/>
      <c r="H204" s="212"/>
      <c r="I204" s="212"/>
    </row>
    <row r="205" spans="6:9" ht="12.75">
      <c r="F205" s="212"/>
      <c r="G205" s="212"/>
      <c r="H205" s="212"/>
      <c r="I205" s="212"/>
    </row>
    <row r="206" spans="6:9" ht="12.75">
      <c r="F206" s="212"/>
      <c r="G206" s="212"/>
      <c r="H206" s="212"/>
      <c r="I206" s="212"/>
    </row>
    <row r="207" spans="6:9" ht="12.75">
      <c r="F207" s="212"/>
      <c r="G207" s="212"/>
      <c r="H207" s="212"/>
      <c r="I207" s="212"/>
    </row>
    <row r="208" spans="6:9" ht="12.75">
      <c r="F208" s="212"/>
      <c r="G208" s="212"/>
      <c r="H208" s="212"/>
      <c r="I208" s="212"/>
    </row>
    <row r="209" spans="6:9" ht="12.75">
      <c r="F209" s="212"/>
      <c r="G209" s="212"/>
      <c r="H209" s="212"/>
      <c r="I209" s="212"/>
    </row>
    <row r="210" spans="6:9" ht="12.75">
      <c r="F210" s="212"/>
      <c r="G210" s="212"/>
      <c r="H210" s="212"/>
      <c r="I210" s="212"/>
    </row>
    <row r="211" spans="6:9" ht="12.75">
      <c r="F211" s="212"/>
      <c r="G211" s="212"/>
      <c r="H211" s="212"/>
      <c r="I211" s="212"/>
    </row>
    <row r="212" spans="6:9" ht="12.75">
      <c r="F212" s="212"/>
      <c r="G212" s="212"/>
      <c r="H212" s="212"/>
      <c r="I212" s="212"/>
    </row>
    <row r="213" spans="6:9" ht="12.75">
      <c r="F213" s="212"/>
      <c r="G213" s="212"/>
      <c r="H213" s="212"/>
      <c r="I213" s="212"/>
    </row>
    <row r="214" spans="6:9" ht="12.75">
      <c r="F214" s="212"/>
      <c r="G214" s="212"/>
      <c r="H214" s="212"/>
      <c r="I214" s="212"/>
    </row>
    <row r="215" spans="6:9" ht="12.75">
      <c r="F215" s="212"/>
      <c r="G215" s="212"/>
      <c r="H215" s="212"/>
      <c r="I215" s="212"/>
    </row>
    <row r="216" spans="6:9" ht="12.75">
      <c r="F216" s="212"/>
      <c r="G216" s="212"/>
      <c r="H216" s="212"/>
      <c r="I216" s="212"/>
    </row>
    <row r="217" spans="6:9" ht="12.75">
      <c r="F217" s="212"/>
      <c r="G217" s="212"/>
      <c r="H217" s="212"/>
      <c r="I217" s="212"/>
    </row>
    <row r="218" spans="6:9" ht="12.75">
      <c r="F218" s="212"/>
      <c r="G218" s="212"/>
      <c r="H218" s="212"/>
      <c r="I218" s="212"/>
    </row>
    <row r="219" spans="6:9" ht="12.75">
      <c r="F219" s="212"/>
      <c r="G219" s="212"/>
      <c r="H219" s="212"/>
      <c r="I219" s="212"/>
    </row>
    <row r="220" spans="6:9" ht="12.75">
      <c r="F220" s="212"/>
      <c r="G220" s="212"/>
      <c r="H220" s="212"/>
      <c r="I220" s="212"/>
    </row>
    <row r="221" spans="6:9" ht="12.75">
      <c r="F221" s="212"/>
      <c r="G221" s="212"/>
      <c r="H221" s="212"/>
      <c r="I221" s="212"/>
    </row>
    <row r="222" spans="6:9" ht="12.75">
      <c r="F222" s="212"/>
      <c r="G222" s="212"/>
      <c r="H222" s="212"/>
      <c r="I222" s="212"/>
    </row>
    <row r="223" spans="6:9" ht="12.75">
      <c r="F223" s="212"/>
      <c r="G223" s="212"/>
      <c r="H223" s="212"/>
      <c r="I223" s="212"/>
    </row>
    <row r="224" spans="6:9" ht="12.75">
      <c r="F224" s="212"/>
      <c r="G224" s="212"/>
      <c r="H224" s="212"/>
      <c r="I224" s="212"/>
    </row>
    <row r="225" spans="6:9" ht="12.75">
      <c r="F225" s="212"/>
      <c r="G225" s="212"/>
      <c r="H225" s="212"/>
      <c r="I225" s="212"/>
    </row>
    <row r="226" spans="6:9" ht="12.75">
      <c r="F226" s="212"/>
      <c r="G226" s="212"/>
      <c r="H226" s="212"/>
      <c r="I226" s="212"/>
    </row>
    <row r="227" spans="6:9" ht="12.75">
      <c r="F227" s="212"/>
      <c r="G227" s="212"/>
      <c r="H227" s="212"/>
      <c r="I227" s="212"/>
    </row>
    <row r="228" spans="6:9" ht="12.75">
      <c r="F228" s="212"/>
      <c r="G228" s="212"/>
      <c r="H228" s="212"/>
      <c r="I228" s="212"/>
    </row>
    <row r="229" spans="6:9" ht="12.75">
      <c r="F229" s="212"/>
      <c r="G229" s="212"/>
      <c r="H229" s="212"/>
      <c r="I229" s="212"/>
    </row>
    <row r="230" spans="6:9" ht="12.75">
      <c r="F230" s="212"/>
      <c r="G230" s="212"/>
      <c r="H230" s="212"/>
      <c r="I230" s="212"/>
    </row>
    <row r="231" spans="6:9" ht="12.75">
      <c r="F231" s="212"/>
      <c r="G231" s="212"/>
      <c r="H231" s="212"/>
      <c r="I231" s="212"/>
    </row>
    <row r="232" spans="6:9" ht="12.75">
      <c r="F232" s="212"/>
      <c r="G232" s="212"/>
      <c r="H232" s="212"/>
      <c r="I232" s="212"/>
    </row>
    <row r="233" spans="6:9" ht="12.75">
      <c r="F233" s="212"/>
      <c r="G233" s="212"/>
      <c r="H233" s="212"/>
      <c r="I233" s="212"/>
    </row>
    <row r="234" spans="6:9" ht="12.75">
      <c r="F234" s="212"/>
      <c r="G234" s="212"/>
      <c r="H234" s="212"/>
      <c r="I234" s="212"/>
    </row>
    <row r="235" spans="6:9" ht="12.75">
      <c r="F235" s="212"/>
      <c r="G235" s="212"/>
      <c r="H235" s="212"/>
      <c r="I235" s="212"/>
    </row>
    <row r="236" spans="6:9" ht="12.75">
      <c r="F236" s="212"/>
      <c r="G236" s="212"/>
      <c r="H236" s="212"/>
      <c r="I236" s="212"/>
    </row>
    <row r="237" spans="6:9" ht="12.75">
      <c r="F237" s="212"/>
      <c r="G237" s="212"/>
      <c r="H237" s="212"/>
      <c r="I237" s="212"/>
    </row>
    <row r="238" spans="6:9" ht="12.75">
      <c r="F238" s="212"/>
      <c r="G238" s="212"/>
      <c r="H238" s="212"/>
      <c r="I238" s="212"/>
    </row>
    <row r="239" spans="6:9" ht="12.75">
      <c r="F239" s="212"/>
      <c r="G239" s="212"/>
      <c r="H239" s="212"/>
      <c r="I239" s="212"/>
    </row>
    <row r="240" spans="6:9" ht="12.75">
      <c r="F240" s="212"/>
      <c r="G240" s="212"/>
      <c r="H240" s="212"/>
      <c r="I240" s="212"/>
    </row>
    <row r="241" spans="6:9" ht="12.75">
      <c r="F241" s="212"/>
      <c r="G241" s="212"/>
      <c r="H241" s="212"/>
      <c r="I241" s="212"/>
    </row>
    <row r="242" spans="6:9" ht="12.75">
      <c r="F242" s="212"/>
      <c r="G242" s="212"/>
      <c r="H242" s="212"/>
      <c r="I242" s="212"/>
    </row>
    <row r="243" spans="6:9" ht="12.75">
      <c r="F243" s="212"/>
      <c r="G243" s="212"/>
      <c r="H243" s="212"/>
      <c r="I243" s="212"/>
    </row>
    <row r="244" spans="6:9" ht="12.75">
      <c r="F244" s="212"/>
      <c r="G244" s="212"/>
      <c r="H244" s="212"/>
      <c r="I244" s="212"/>
    </row>
    <row r="245" spans="6:9" ht="12.75">
      <c r="F245" s="212"/>
      <c r="G245" s="212"/>
      <c r="H245" s="212"/>
      <c r="I245" s="212"/>
    </row>
    <row r="246" spans="6:9" ht="12.75">
      <c r="F246" s="212"/>
      <c r="G246" s="212"/>
      <c r="H246" s="212"/>
      <c r="I246" s="212"/>
    </row>
    <row r="247" spans="6:9" ht="12.75">
      <c r="F247" s="212"/>
      <c r="G247" s="212"/>
      <c r="H247" s="212"/>
      <c r="I247" s="212"/>
    </row>
    <row r="248" spans="6:9" ht="12.75">
      <c r="F248" s="212"/>
      <c r="G248" s="212"/>
      <c r="H248" s="212"/>
      <c r="I248" s="212"/>
    </row>
    <row r="249" spans="6:9" ht="12.75">
      <c r="F249" s="212"/>
      <c r="G249" s="212"/>
      <c r="H249" s="212"/>
      <c r="I249" s="212"/>
    </row>
    <row r="250" spans="6:9" ht="12.75">
      <c r="F250" s="212"/>
      <c r="G250" s="212"/>
      <c r="H250" s="212"/>
      <c r="I250" s="212"/>
    </row>
    <row r="251" spans="6:9" ht="12.75">
      <c r="F251" s="212"/>
      <c r="G251" s="212"/>
      <c r="H251" s="212"/>
      <c r="I251" s="212"/>
    </row>
    <row r="252" spans="6:9" ht="12.75">
      <c r="F252" s="212"/>
      <c r="G252" s="212"/>
      <c r="H252" s="212"/>
      <c r="I252" s="212"/>
    </row>
    <row r="253" spans="6:9" ht="12.75">
      <c r="F253" s="212"/>
      <c r="G253" s="212"/>
      <c r="H253" s="212"/>
      <c r="I253" s="212"/>
    </row>
    <row r="254" spans="6:9" ht="12.75">
      <c r="F254" s="212"/>
      <c r="G254" s="212"/>
      <c r="H254" s="212"/>
      <c r="I254" s="212"/>
    </row>
    <row r="255" spans="6:9" ht="12.75">
      <c r="F255" s="212"/>
      <c r="G255" s="212"/>
      <c r="H255" s="212"/>
      <c r="I255" s="212"/>
    </row>
    <row r="256" spans="6:9" ht="12.75">
      <c r="F256" s="212"/>
      <c r="G256" s="212"/>
      <c r="H256" s="212"/>
      <c r="I256" s="212"/>
    </row>
    <row r="257" spans="6:9" ht="12.75">
      <c r="F257" s="212"/>
      <c r="G257" s="212"/>
      <c r="H257" s="212"/>
      <c r="I257" s="212"/>
    </row>
    <row r="258" spans="6:9" ht="12.75">
      <c r="F258" s="212"/>
      <c r="G258" s="212"/>
      <c r="H258" s="212"/>
      <c r="I258" s="212"/>
    </row>
    <row r="259" spans="6:9" ht="12.75">
      <c r="F259" s="212"/>
      <c r="G259" s="212"/>
      <c r="H259" s="212"/>
      <c r="I259" s="212"/>
    </row>
    <row r="260" spans="6:9" ht="12.75">
      <c r="F260" s="212"/>
      <c r="G260" s="212"/>
      <c r="H260" s="212"/>
      <c r="I260" s="212"/>
    </row>
    <row r="261" spans="6:9" ht="12.75">
      <c r="F261" s="212"/>
      <c r="G261" s="212"/>
      <c r="H261" s="212"/>
      <c r="I261" s="212"/>
    </row>
    <row r="262" spans="6:9" ht="12.75">
      <c r="F262" s="212"/>
      <c r="G262" s="212"/>
      <c r="H262" s="212"/>
      <c r="I262" s="212"/>
    </row>
    <row r="263" spans="6:9" ht="12.75">
      <c r="F263" s="212"/>
      <c r="G263" s="212"/>
      <c r="H263" s="212"/>
      <c r="I263" s="212"/>
    </row>
    <row r="264" spans="6:9" ht="12.75">
      <c r="F264" s="212"/>
      <c r="G264" s="212"/>
      <c r="H264" s="212"/>
      <c r="I264" s="212"/>
    </row>
    <row r="265" spans="6:9" ht="12.75">
      <c r="F265" s="212"/>
      <c r="G265" s="212"/>
      <c r="H265" s="212"/>
      <c r="I265" s="212"/>
    </row>
    <row r="266" spans="6:9" ht="12.75">
      <c r="F266" s="212"/>
      <c r="G266" s="212"/>
      <c r="H266" s="212"/>
      <c r="I266" s="212"/>
    </row>
    <row r="267" spans="6:9" ht="12.75">
      <c r="F267" s="212"/>
      <c r="G267" s="212"/>
      <c r="H267" s="212"/>
      <c r="I267" s="212"/>
    </row>
    <row r="268" spans="6:9" ht="12.75">
      <c r="F268" s="212"/>
      <c r="G268" s="212"/>
      <c r="H268" s="212"/>
      <c r="I268" s="212"/>
    </row>
    <row r="269" spans="6:9" ht="12.75">
      <c r="F269" s="212"/>
      <c r="G269" s="212"/>
      <c r="H269" s="212"/>
      <c r="I269" s="212"/>
    </row>
    <row r="270" spans="6:9" ht="12.75">
      <c r="F270" s="212"/>
      <c r="G270" s="212"/>
      <c r="H270" s="212"/>
      <c r="I270" s="212"/>
    </row>
    <row r="271" spans="6:9" ht="12.75">
      <c r="F271" s="212"/>
      <c r="G271" s="212"/>
      <c r="H271" s="212"/>
      <c r="I271" s="212"/>
    </row>
    <row r="272" spans="6:9" ht="12.75">
      <c r="F272" s="212"/>
      <c r="G272" s="212"/>
      <c r="H272" s="212"/>
      <c r="I272" s="212"/>
    </row>
    <row r="273" spans="6:9" ht="12.75">
      <c r="F273" s="212"/>
      <c r="G273" s="212"/>
      <c r="H273" s="212"/>
      <c r="I273" s="212"/>
    </row>
    <row r="274" spans="6:9" ht="12.75">
      <c r="F274" s="212"/>
      <c r="G274" s="212"/>
      <c r="H274" s="212"/>
      <c r="I274" s="212"/>
    </row>
    <row r="275" spans="6:9" ht="12.75">
      <c r="F275" s="212"/>
      <c r="G275" s="212"/>
      <c r="H275" s="212"/>
      <c r="I275" s="212"/>
    </row>
    <row r="276" spans="6:9" ht="12.75">
      <c r="F276" s="212"/>
      <c r="G276" s="212"/>
      <c r="H276" s="212"/>
      <c r="I276" s="212"/>
    </row>
    <row r="277" spans="6:9" ht="12.75">
      <c r="F277" s="212"/>
      <c r="G277" s="212"/>
      <c r="H277" s="212"/>
      <c r="I277" s="212"/>
    </row>
    <row r="278" spans="6:9" ht="12.75">
      <c r="F278" s="212"/>
      <c r="G278" s="212"/>
      <c r="H278" s="212"/>
      <c r="I278" s="212"/>
    </row>
    <row r="279" spans="6:9" ht="12.75">
      <c r="F279" s="212"/>
      <c r="G279" s="212"/>
      <c r="H279" s="212"/>
      <c r="I279" s="212"/>
    </row>
    <row r="280" spans="6:9" ht="12.75">
      <c r="F280" s="212"/>
      <c r="G280" s="212"/>
      <c r="H280" s="212"/>
      <c r="I280" s="212"/>
    </row>
    <row r="281" spans="6:9" ht="12.75">
      <c r="F281" s="212"/>
      <c r="G281" s="212"/>
      <c r="H281" s="212"/>
      <c r="I281" s="212"/>
    </row>
    <row r="282" spans="6:9" ht="12.75">
      <c r="F282" s="212"/>
      <c r="G282" s="212"/>
      <c r="H282" s="212"/>
      <c r="I282" s="212"/>
    </row>
    <row r="283" spans="6:9" ht="12.75">
      <c r="F283" s="212"/>
      <c r="G283" s="212"/>
      <c r="H283" s="212"/>
      <c r="I283" s="212"/>
    </row>
    <row r="284" spans="6:9" ht="12.75">
      <c r="F284" s="212"/>
      <c r="G284" s="212"/>
      <c r="H284" s="212"/>
      <c r="I284" s="212"/>
    </row>
    <row r="285" spans="6:9" ht="12.75">
      <c r="F285" s="212"/>
      <c r="G285" s="212"/>
      <c r="H285" s="212"/>
      <c r="I285" s="212"/>
    </row>
    <row r="286" spans="6:9" ht="12.75">
      <c r="F286" s="212"/>
      <c r="G286" s="212"/>
      <c r="H286" s="212"/>
      <c r="I286" s="212"/>
    </row>
    <row r="287" spans="6:9" ht="12.75">
      <c r="F287" s="212"/>
      <c r="G287" s="212"/>
      <c r="H287" s="212"/>
      <c r="I287" s="212"/>
    </row>
    <row r="288" spans="6:9" ht="12.75">
      <c r="F288" s="212"/>
      <c r="G288" s="212"/>
      <c r="H288" s="212"/>
      <c r="I288" s="212"/>
    </row>
    <row r="289" spans="6:9" ht="12.75">
      <c r="F289" s="212"/>
      <c r="G289" s="212"/>
      <c r="H289" s="212"/>
      <c r="I289" s="212"/>
    </row>
    <row r="290" spans="6:9" ht="12.75">
      <c r="F290" s="212"/>
      <c r="G290" s="212"/>
      <c r="H290" s="212"/>
      <c r="I290" s="212"/>
    </row>
    <row r="291" spans="6:9" ht="12.75">
      <c r="F291" s="212"/>
      <c r="G291" s="212"/>
      <c r="H291" s="212"/>
      <c r="I291" s="212"/>
    </row>
    <row r="292" spans="6:9" ht="12.75">
      <c r="F292" s="212"/>
      <c r="G292" s="212"/>
      <c r="H292" s="212"/>
      <c r="I292" s="212"/>
    </row>
    <row r="293" spans="6:9" ht="12.75">
      <c r="F293" s="212"/>
      <c r="G293" s="212"/>
      <c r="H293" s="212"/>
      <c r="I293" s="212"/>
    </row>
    <row r="294" spans="6:9" ht="12.75">
      <c r="F294" s="212"/>
      <c r="G294" s="212"/>
      <c r="H294" s="212"/>
      <c r="I294" s="212"/>
    </row>
    <row r="295" spans="6:9" ht="12.75">
      <c r="F295" s="212"/>
      <c r="G295" s="212"/>
      <c r="H295" s="212"/>
      <c r="I295" s="212"/>
    </row>
    <row r="296" spans="6:9" ht="12.75">
      <c r="F296" s="212"/>
      <c r="G296" s="212"/>
      <c r="H296" s="212"/>
      <c r="I296" s="212"/>
    </row>
    <row r="297" spans="6:9" ht="12.75">
      <c r="F297" s="212"/>
      <c r="G297" s="212"/>
      <c r="H297" s="212"/>
      <c r="I297" s="212"/>
    </row>
    <row r="298" spans="6:9" ht="12.75">
      <c r="F298" s="212"/>
      <c r="G298" s="212"/>
      <c r="H298" s="212"/>
      <c r="I298" s="212"/>
    </row>
    <row r="299" spans="6:9" ht="12.75">
      <c r="F299" s="212"/>
      <c r="G299" s="212"/>
      <c r="H299" s="212"/>
      <c r="I299" s="212"/>
    </row>
    <row r="300" spans="6:9" ht="12.75">
      <c r="F300" s="212"/>
      <c r="G300" s="212"/>
      <c r="H300" s="212"/>
      <c r="I300" s="212"/>
    </row>
    <row r="301" spans="6:9" ht="12.75">
      <c r="F301" s="212"/>
      <c r="G301" s="212"/>
      <c r="H301" s="212"/>
      <c r="I301" s="212"/>
    </row>
    <row r="302" spans="6:9" ht="12.75">
      <c r="F302" s="212"/>
      <c r="G302" s="212"/>
      <c r="H302" s="212"/>
      <c r="I302" s="212"/>
    </row>
    <row r="303" spans="6:9" ht="12.75">
      <c r="F303" s="212"/>
      <c r="G303" s="212"/>
      <c r="H303" s="212"/>
      <c r="I303" s="212"/>
    </row>
    <row r="304" spans="6:9" ht="12.75">
      <c r="F304" s="212"/>
      <c r="G304" s="212"/>
      <c r="H304" s="212"/>
      <c r="I304" s="212"/>
    </row>
    <row r="305" spans="6:9" ht="12.75">
      <c r="F305" s="212"/>
      <c r="G305" s="212"/>
      <c r="H305" s="212"/>
      <c r="I305" s="212"/>
    </row>
    <row r="306" spans="6:9" ht="12.75">
      <c r="F306" s="212"/>
      <c r="G306" s="212"/>
      <c r="H306" s="212"/>
      <c r="I306" s="212"/>
    </row>
    <row r="307" spans="6:9" ht="12.75">
      <c r="F307" s="212"/>
      <c r="G307" s="212"/>
      <c r="H307" s="212"/>
      <c r="I307" s="212"/>
    </row>
    <row r="308" spans="6:9" ht="12.75">
      <c r="F308" s="212"/>
      <c r="G308" s="212"/>
      <c r="H308" s="212"/>
      <c r="I308" s="212"/>
    </row>
    <row r="309" spans="6:9" ht="12.75">
      <c r="F309" s="212"/>
      <c r="G309" s="212"/>
      <c r="H309" s="212"/>
      <c r="I309" s="212"/>
    </row>
    <row r="310" spans="6:9" ht="12.75">
      <c r="F310" s="212"/>
      <c r="G310" s="212"/>
      <c r="H310" s="212"/>
      <c r="I310" s="212"/>
    </row>
    <row r="311" spans="6:9" ht="12.75">
      <c r="F311" s="212"/>
      <c r="G311" s="212"/>
      <c r="H311" s="212"/>
      <c r="I311" s="212"/>
    </row>
    <row r="312" spans="6:9" ht="12.75">
      <c r="F312" s="212"/>
      <c r="G312" s="212"/>
      <c r="H312" s="212"/>
      <c r="I312" s="212"/>
    </row>
    <row r="313" spans="6:9" ht="12.75">
      <c r="F313" s="212"/>
      <c r="G313" s="212"/>
      <c r="H313" s="212"/>
      <c r="I313" s="212"/>
    </row>
    <row r="314" spans="6:9" ht="12.75">
      <c r="F314" s="212"/>
      <c r="G314" s="212"/>
      <c r="H314" s="212"/>
      <c r="I314" s="212"/>
    </row>
    <row r="315" spans="6:9" ht="12.75">
      <c r="F315" s="212"/>
      <c r="G315" s="212"/>
      <c r="H315" s="212"/>
      <c r="I315" s="212"/>
    </row>
    <row r="316" spans="6:9" ht="12.75">
      <c r="F316" s="212"/>
      <c r="G316" s="212"/>
      <c r="H316" s="212"/>
      <c r="I316" s="212"/>
    </row>
    <row r="317" spans="6:9" ht="12.75">
      <c r="F317" s="212"/>
      <c r="G317" s="212"/>
      <c r="H317" s="212"/>
      <c r="I317" s="212"/>
    </row>
    <row r="318" spans="6:9" ht="12.75">
      <c r="F318" s="212"/>
      <c r="G318" s="212"/>
      <c r="H318" s="212"/>
      <c r="I318" s="212"/>
    </row>
    <row r="319" spans="6:9" ht="12.75">
      <c r="F319" s="212"/>
      <c r="G319" s="212"/>
      <c r="H319" s="212"/>
      <c r="I319" s="212"/>
    </row>
    <row r="320" spans="6:9" ht="12.75">
      <c r="F320" s="212"/>
      <c r="G320" s="212"/>
      <c r="H320" s="212"/>
      <c r="I320" s="212"/>
    </row>
    <row r="321" spans="6:9" ht="12.75">
      <c r="F321" s="212"/>
      <c r="G321" s="212"/>
      <c r="H321" s="212"/>
      <c r="I321" s="212"/>
    </row>
    <row r="322" spans="6:9" ht="12.75">
      <c r="F322" s="212"/>
      <c r="G322" s="212"/>
      <c r="H322" s="212"/>
      <c r="I322" s="212"/>
    </row>
    <row r="323" spans="6:9" ht="12.75">
      <c r="F323" s="212"/>
      <c r="G323" s="212"/>
      <c r="H323" s="212"/>
      <c r="I323" s="212"/>
    </row>
    <row r="324" spans="6:9" ht="12.75">
      <c r="F324" s="212"/>
      <c r="G324" s="212"/>
      <c r="H324" s="212"/>
      <c r="I324" s="212"/>
    </row>
    <row r="325" spans="6:9" ht="12.75">
      <c r="F325" s="212"/>
      <c r="G325" s="212"/>
      <c r="H325" s="212"/>
      <c r="I325" s="212"/>
    </row>
    <row r="326" spans="6:9" ht="12.75">
      <c r="F326" s="212"/>
      <c r="G326" s="212"/>
      <c r="H326" s="212"/>
      <c r="I326" s="212"/>
    </row>
    <row r="327" spans="6:9" ht="12.75">
      <c r="F327" s="212"/>
      <c r="G327" s="212"/>
      <c r="H327" s="212"/>
      <c r="I327" s="212"/>
    </row>
    <row r="328" spans="6:9" ht="12.75">
      <c r="F328" s="212"/>
      <c r="G328" s="212"/>
      <c r="H328" s="212"/>
      <c r="I328" s="212"/>
    </row>
    <row r="329" spans="6:9" ht="12.75">
      <c r="F329" s="212"/>
      <c r="G329" s="212"/>
      <c r="H329" s="212"/>
      <c r="I329" s="212"/>
    </row>
    <row r="330" spans="6:9" ht="12.75">
      <c r="F330" s="212"/>
      <c r="G330" s="212"/>
      <c r="H330" s="212"/>
      <c r="I330" s="212"/>
    </row>
    <row r="331" spans="6:9" ht="12.75">
      <c r="F331" s="212"/>
      <c r="G331" s="212"/>
      <c r="H331" s="212"/>
      <c r="I331" s="212"/>
    </row>
    <row r="332" spans="6:9" ht="12.75">
      <c r="F332" s="212"/>
      <c r="G332" s="212"/>
      <c r="H332" s="212"/>
      <c r="I332" s="212"/>
    </row>
    <row r="333" spans="6:9" ht="12.75">
      <c r="F333" s="212"/>
      <c r="G333" s="212"/>
      <c r="H333" s="212"/>
      <c r="I333" s="212"/>
    </row>
    <row r="334" spans="6:9" ht="12.75">
      <c r="F334" s="212"/>
      <c r="G334" s="212"/>
      <c r="H334" s="212"/>
      <c r="I334" s="212"/>
    </row>
    <row r="335" spans="6:9" ht="12.75">
      <c r="F335" s="212"/>
      <c r="G335" s="212"/>
      <c r="H335" s="212"/>
      <c r="I335" s="212"/>
    </row>
    <row r="336" spans="6:9" ht="12.75">
      <c r="F336" s="212"/>
      <c r="G336" s="212"/>
      <c r="H336" s="212"/>
      <c r="I336" s="212"/>
    </row>
    <row r="337" spans="6:9" ht="12.75">
      <c r="F337" s="212"/>
      <c r="G337" s="212"/>
      <c r="H337" s="212"/>
      <c r="I337" s="212"/>
    </row>
    <row r="338" spans="6:9" ht="12.75">
      <c r="F338" s="212"/>
      <c r="G338" s="212"/>
      <c r="H338" s="212"/>
      <c r="I338" s="212"/>
    </row>
    <row r="339" spans="6:9" ht="12.75">
      <c r="F339" s="212"/>
      <c r="G339" s="212"/>
      <c r="H339" s="212"/>
      <c r="I339" s="212"/>
    </row>
    <row r="340" spans="6:9" ht="12.75">
      <c r="F340" s="212"/>
      <c r="G340" s="212"/>
      <c r="H340" s="212"/>
      <c r="I340" s="212"/>
    </row>
    <row r="341" spans="6:9" ht="12.75">
      <c r="F341" s="212"/>
      <c r="G341" s="212"/>
      <c r="H341" s="212"/>
      <c r="I341" s="212"/>
    </row>
    <row r="342" spans="6:9" ht="12.75">
      <c r="F342" s="212"/>
      <c r="G342" s="212"/>
      <c r="H342" s="212"/>
      <c r="I342" s="212"/>
    </row>
    <row r="343" spans="6:9" ht="12.75">
      <c r="F343" s="212"/>
      <c r="G343" s="212"/>
      <c r="H343" s="212"/>
      <c r="I343" s="212"/>
    </row>
    <row r="344" spans="6:9" ht="12.75">
      <c r="F344" s="212"/>
      <c r="G344" s="212"/>
      <c r="H344" s="212"/>
      <c r="I344" s="212"/>
    </row>
    <row r="345" spans="6:9" ht="12.75">
      <c r="F345" s="212"/>
      <c r="G345" s="212"/>
      <c r="H345" s="212"/>
      <c r="I345" s="212"/>
    </row>
    <row r="346" spans="6:9" ht="12.75">
      <c r="F346" s="212"/>
      <c r="G346" s="212"/>
      <c r="H346" s="212"/>
      <c r="I346" s="212"/>
    </row>
    <row r="347" spans="6:9" ht="12.75">
      <c r="F347" s="212"/>
      <c r="G347" s="212"/>
      <c r="H347" s="212"/>
      <c r="I347" s="212"/>
    </row>
    <row r="348" spans="6:9" ht="12.75">
      <c r="F348" s="212"/>
      <c r="G348" s="212"/>
      <c r="H348" s="212"/>
      <c r="I348" s="212"/>
    </row>
    <row r="349" spans="6:9" ht="12.75">
      <c r="F349" s="212"/>
      <c r="G349" s="212"/>
      <c r="H349" s="212"/>
      <c r="I349" s="212"/>
    </row>
    <row r="350" spans="6:9" ht="12.75">
      <c r="F350" s="212"/>
      <c r="G350" s="212"/>
      <c r="H350" s="212"/>
      <c r="I350" s="212"/>
    </row>
    <row r="351" spans="6:9" ht="12.75">
      <c r="F351" s="212"/>
      <c r="G351" s="212"/>
      <c r="H351" s="212"/>
      <c r="I351" s="212"/>
    </row>
    <row r="352" spans="6:9" ht="12.75">
      <c r="F352" s="212"/>
      <c r="G352" s="212"/>
      <c r="H352" s="212"/>
      <c r="I352" s="212"/>
    </row>
    <row r="353" spans="6:9" ht="12.75">
      <c r="F353" s="212"/>
      <c r="G353" s="212"/>
      <c r="H353" s="212"/>
      <c r="I353" s="212"/>
    </row>
    <row r="354" spans="6:9" ht="12.75">
      <c r="F354" s="212"/>
      <c r="G354" s="212"/>
      <c r="H354" s="212"/>
      <c r="I354" s="212"/>
    </row>
    <row r="355" spans="6:9" ht="12.75">
      <c r="F355" s="212"/>
      <c r="G355" s="212"/>
      <c r="H355" s="212"/>
      <c r="I355" s="212"/>
    </row>
    <row r="356" spans="6:9" ht="12.75">
      <c r="F356" s="212"/>
      <c r="G356" s="212"/>
      <c r="H356" s="212"/>
      <c r="I356" s="212"/>
    </row>
    <row r="357" spans="6:9" ht="12.75">
      <c r="F357" s="212"/>
      <c r="G357" s="212"/>
      <c r="H357" s="212"/>
      <c r="I357" s="212"/>
    </row>
    <row r="358" spans="6:9" ht="12.75">
      <c r="F358" s="212"/>
      <c r="G358" s="212"/>
      <c r="H358" s="212"/>
      <c r="I358" s="212"/>
    </row>
    <row r="359" spans="6:9" ht="12.75">
      <c r="F359" s="212"/>
      <c r="G359" s="212"/>
      <c r="H359" s="212"/>
      <c r="I359" s="212"/>
    </row>
    <row r="360" spans="6:9" ht="12.75">
      <c r="F360" s="212"/>
      <c r="G360" s="212"/>
      <c r="H360" s="212"/>
      <c r="I360" s="212"/>
    </row>
    <row r="361" spans="6:9" ht="12.75">
      <c r="F361" s="212"/>
      <c r="G361" s="212"/>
      <c r="H361" s="212"/>
      <c r="I361" s="212"/>
    </row>
    <row r="362" spans="6:9" ht="12.75">
      <c r="F362" s="212"/>
      <c r="G362" s="212"/>
      <c r="H362" s="212"/>
      <c r="I362" s="212"/>
    </row>
    <row r="363" spans="6:9" ht="12.75">
      <c r="F363" s="212"/>
      <c r="G363" s="212"/>
      <c r="H363" s="212"/>
      <c r="I363" s="212"/>
    </row>
    <row r="364" spans="6:9" ht="12.75">
      <c r="F364" s="212"/>
      <c r="G364" s="212"/>
      <c r="H364" s="212"/>
      <c r="I364" s="212"/>
    </row>
    <row r="365" spans="6:9" ht="12.75">
      <c r="F365" s="212"/>
      <c r="G365" s="212"/>
      <c r="H365" s="212"/>
      <c r="I365" s="212"/>
    </row>
    <row r="366" spans="6:9" ht="12.75">
      <c r="F366" s="212"/>
      <c r="G366" s="212"/>
      <c r="H366" s="212"/>
      <c r="I366" s="212"/>
    </row>
    <row r="367" spans="6:9" ht="12.75">
      <c r="F367" s="212"/>
      <c r="G367" s="212"/>
      <c r="H367" s="212"/>
      <c r="I367" s="212"/>
    </row>
    <row r="368" spans="6:9" ht="12.75">
      <c r="F368" s="212"/>
      <c r="G368" s="212"/>
      <c r="H368" s="212"/>
      <c r="I368" s="212"/>
    </row>
    <row r="369" spans="6:9" ht="12.75">
      <c r="F369" s="212"/>
      <c r="G369" s="212"/>
      <c r="H369" s="212"/>
      <c r="I369" s="212"/>
    </row>
    <row r="370" spans="6:9" ht="12.75">
      <c r="F370" s="212"/>
      <c r="G370" s="212"/>
      <c r="H370" s="212"/>
      <c r="I370" s="212"/>
    </row>
    <row r="371" spans="6:9" ht="12.75">
      <c r="F371" s="212"/>
      <c r="G371" s="212"/>
      <c r="H371" s="212"/>
      <c r="I371" s="212"/>
    </row>
    <row r="372" spans="6:9" ht="12.75">
      <c r="F372" s="212"/>
      <c r="G372" s="212"/>
      <c r="H372" s="212"/>
      <c r="I372" s="212"/>
    </row>
    <row r="373" spans="6:9" ht="12.75">
      <c r="F373" s="212"/>
      <c r="G373" s="212"/>
      <c r="H373" s="212"/>
      <c r="I373" s="212"/>
    </row>
    <row r="374" spans="6:9" ht="12.75">
      <c r="F374" s="212"/>
      <c r="G374" s="212"/>
      <c r="H374" s="212"/>
      <c r="I374" s="212"/>
    </row>
    <row r="375" spans="6:9" ht="12.75">
      <c r="F375" s="212"/>
      <c r="G375" s="212"/>
      <c r="H375" s="212"/>
      <c r="I375" s="212"/>
    </row>
    <row r="376" spans="6:9" ht="12.75">
      <c r="F376" s="212"/>
      <c r="G376" s="212"/>
      <c r="H376" s="212"/>
      <c r="I376" s="212"/>
    </row>
    <row r="377" spans="6:9" ht="12.75">
      <c r="F377" s="212"/>
      <c r="G377" s="212"/>
      <c r="H377" s="212"/>
      <c r="I377" s="212"/>
    </row>
    <row r="378" spans="6:9" ht="12.75">
      <c r="F378" s="212"/>
      <c r="G378" s="212"/>
      <c r="H378" s="212"/>
      <c r="I378" s="212"/>
    </row>
    <row r="379" spans="6:9" ht="12.75">
      <c r="F379" s="212"/>
      <c r="G379" s="212"/>
      <c r="H379" s="212"/>
      <c r="I379" s="212"/>
    </row>
    <row r="380" spans="6:9" ht="12.75">
      <c r="F380" s="212"/>
      <c r="G380" s="212"/>
      <c r="H380" s="212"/>
      <c r="I380" s="212"/>
    </row>
    <row r="381" spans="6:9" ht="12.75">
      <c r="F381" s="212"/>
      <c r="G381" s="212"/>
      <c r="H381" s="212"/>
      <c r="I381" s="212"/>
    </row>
    <row r="382" spans="6:9" ht="12.75">
      <c r="F382" s="212"/>
      <c r="G382" s="212"/>
      <c r="H382" s="212"/>
      <c r="I382" s="212"/>
    </row>
    <row r="383" spans="6:9" ht="12.75">
      <c r="F383" s="212"/>
      <c r="G383" s="212"/>
      <c r="H383" s="212"/>
      <c r="I383" s="212"/>
    </row>
    <row r="384" spans="6:9" ht="12.75">
      <c r="F384" s="212"/>
      <c r="G384" s="212"/>
      <c r="H384" s="212"/>
      <c r="I384" s="212"/>
    </row>
    <row r="385" spans="6:9" ht="12.75">
      <c r="F385" s="212"/>
      <c r="G385" s="212"/>
      <c r="H385" s="212"/>
      <c r="I385" s="212"/>
    </row>
    <row r="386" spans="6:9" ht="12.75">
      <c r="F386" s="212"/>
      <c r="G386" s="212"/>
      <c r="H386" s="212"/>
      <c r="I386" s="212"/>
    </row>
    <row r="387" spans="6:9" ht="12.75">
      <c r="F387" s="212"/>
      <c r="G387" s="212"/>
      <c r="H387" s="212"/>
      <c r="I387" s="212"/>
    </row>
    <row r="388" spans="6:9" ht="12.75">
      <c r="F388" s="212"/>
      <c r="G388" s="212"/>
      <c r="H388" s="212"/>
      <c r="I388" s="212"/>
    </row>
    <row r="389" spans="6:9" ht="12.75">
      <c r="F389" s="212"/>
      <c r="G389" s="212"/>
      <c r="H389" s="212"/>
      <c r="I389" s="212"/>
    </row>
    <row r="390" spans="6:9" ht="12.75">
      <c r="F390" s="212"/>
      <c r="G390" s="212"/>
      <c r="H390" s="212"/>
      <c r="I390" s="212"/>
    </row>
    <row r="391" spans="6:9" ht="12.75">
      <c r="F391" s="212"/>
      <c r="G391" s="212"/>
      <c r="H391" s="212"/>
      <c r="I391" s="212"/>
    </row>
    <row r="392" spans="6:9" ht="12.75">
      <c r="F392" s="212"/>
      <c r="G392" s="212"/>
      <c r="H392" s="212"/>
      <c r="I392" s="212"/>
    </row>
    <row r="393" spans="6:9" ht="12.75">
      <c r="F393" s="212"/>
      <c r="G393" s="212"/>
      <c r="H393" s="212"/>
      <c r="I393" s="212"/>
    </row>
    <row r="394" spans="6:9" ht="12.75">
      <c r="F394" s="212"/>
      <c r="G394" s="212"/>
      <c r="H394" s="212"/>
      <c r="I394" s="212"/>
    </row>
    <row r="395" spans="6:9" ht="12.75">
      <c r="F395" s="212"/>
      <c r="G395" s="212"/>
      <c r="H395" s="212"/>
      <c r="I395" s="212"/>
    </row>
    <row r="396" spans="6:9" ht="12.75">
      <c r="F396" s="212"/>
      <c r="G396" s="212"/>
      <c r="H396" s="212"/>
      <c r="I396" s="212"/>
    </row>
    <row r="397" spans="6:9" ht="12.75">
      <c r="F397" s="212"/>
      <c r="G397" s="212"/>
      <c r="H397" s="212"/>
      <c r="I397" s="212"/>
    </row>
    <row r="398" spans="6:9" ht="12.75">
      <c r="F398" s="212"/>
      <c r="G398" s="212"/>
      <c r="H398" s="212"/>
      <c r="I398" s="212"/>
    </row>
    <row r="399" spans="6:9" ht="12.75">
      <c r="F399" s="212"/>
      <c r="G399" s="212"/>
      <c r="H399" s="212"/>
      <c r="I399" s="212"/>
    </row>
    <row r="400" spans="6:9" ht="12.75">
      <c r="F400" s="212"/>
      <c r="G400" s="212"/>
      <c r="H400" s="212"/>
      <c r="I400" s="212"/>
    </row>
    <row r="401" spans="6:9" ht="12.75">
      <c r="F401" s="212"/>
      <c r="G401" s="212"/>
      <c r="H401" s="212"/>
      <c r="I401" s="212"/>
    </row>
    <row r="402" spans="6:9" ht="12.75">
      <c r="F402" s="212"/>
      <c r="G402" s="212"/>
      <c r="H402" s="212"/>
      <c r="I402" s="212"/>
    </row>
    <row r="403" spans="6:9" ht="12.75">
      <c r="F403" s="212"/>
      <c r="G403" s="212"/>
      <c r="H403" s="212"/>
      <c r="I403" s="212"/>
    </row>
    <row r="404" spans="6:9" ht="12.75">
      <c r="F404" s="212"/>
      <c r="G404" s="212"/>
      <c r="H404" s="212"/>
      <c r="I404" s="212"/>
    </row>
    <row r="405" spans="6:9" ht="12.75">
      <c r="F405" s="212"/>
      <c r="G405" s="212"/>
      <c r="H405" s="212"/>
      <c r="I405" s="212"/>
    </row>
    <row r="406" spans="6:9" ht="12.75">
      <c r="F406" s="212"/>
      <c r="G406" s="212"/>
      <c r="H406" s="212"/>
      <c r="I406" s="212"/>
    </row>
    <row r="407" spans="6:9" ht="12.75">
      <c r="F407" s="212"/>
      <c r="G407" s="212"/>
      <c r="H407" s="212"/>
      <c r="I407" s="212"/>
    </row>
    <row r="408" spans="6:9" ht="12.75">
      <c r="F408" s="212"/>
      <c r="G408" s="212"/>
      <c r="H408" s="212"/>
      <c r="I408" s="212"/>
    </row>
    <row r="409" spans="6:9" ht="12.75">
      <c r="F409" s="212"/>
      <c r="G409" s="212"/>
      <c r="H409" s="212"/>
      <c r="I409" s="212"/>
    </row>
    <row r="410" spans="6:9" ht="12.75">
      <c r="F410" s="212"/>
      <c r="G410" s="212"/>
      <c r="H410" s="212"/>
      <c r="I410" s="212"/>
    </row>
    <row r="411" spans="6:9" ht="12.75">
      <c r="F411" s="212"/>
      <c r="G411" s="212"/>
      <c r="H411" s="212"/>
      <c r="I411" s="212"/>
    </row>
    <row r="412" spans="6:9" ht="12.75">
      <c r="F412" s="212"/>
      <c r="G412" s="212"/>
      <c r="H412" s="212"/>
      <c r="I412" s="212"/>
    </row>
    <row r="413" spans="6:9" ht="12.75">
      <c r="F413" s="212"/>
      <c r="G413" s="212"/>
      <c r="H413" s="212"/>
      <c r="I413" s="212"/>
    </row>
    <row r="414" spans="6:9" ht="12.75">
      <c r="F414" s="212"/>
      <c r="G414" s="212"/>
      <c r="H414" s="212"/>
      <c r="I414" s="212"/>
    </row>
    <row r="415" spans="6:9" ht="12.75">
      <c r="F415" s="212"/>
      <c r="G415" s="212"/>
      <c r="H415" s="212"/>
      <c r="I415" s="212"/>
    </row>
    <row r="416" spans="6:9" ht="12.75">
      <c r="F416" s="212"/>
      <c r="G416" s="212"/>
      <c r="H416" s="212"/>
      <c r="I416" s="212"/>
    </row>
    <row r="417" spans="6:9" ht="12.75">
      <c r="F417" s="212"/>
      <c r="G417" s="212"/>
      <c r="H417" s="212"/>
      <c r="I417" s="212"/>
    </row>
    <row r="418" spans="6:9" ht="12.75">
      <c r="F418" s="212"/>
      <c r="G418" s="212"/>
      <c r="H418" s="212"/>
      <c r="I418" s="212"/>
    </row>
    <row r="419" spans="6:9" ht="12.75">
      <c r="F419" s="212"/>
      <c r="G419" s="212"/>
      <c r="H419" s="212"/>
      <c r="I419" s="212"/>
    </row>
    <row r="420" spans="6:9" ht="12.75">
      <c r="F420" s="212"/>
      <c r="G420" s="212"/>
      <c r="H420" s="212"/>
      <c r="I420" s="212"/>
    </row>
    <row r="421" spans="6:9" ht="12.75">
      <c r="F421" s="212"/>
      <c r="G421" s="212"/>
      <c r="H421" s="212"/>
      <c r="I421" s="212"/>
    </row>
    <row r="422" spans="6:9" ht="12.75">
      <c r="F422" s="212"/>
      <c r="G422" s="212"/>
      <c r="H422" s="212"/>
      <c r="I422" s="212"/>
    </row>
    <row r="423" spans="6:9" ht="12.75">
      <c r="F423" s="212"/>
      <c r="G423" s="212"/>
      <c r="H423" s="212"/>
      <c r="I423" s="212"/>
    </row>
    <row r="424" spans="6:9" ht="12.75">
      <c r="F424" s="212"/>
      <c r="G424" s="212"/>
      <c r="H424" s="212"/>
      <c r="I424" s="212"/>
    </row>
    <row r="425" spans="6:9" ht="12.75">
      <c r="F425" s="212"/>
      <c r="G425" s="212"/>
      <c r="H425" s="212"/>
      <c r="I425" s="212"/>
    </row>
    <row r="426" spans="6:9" ht="12.75">
      <c r="F426" s="212"/>
      <c r="G426" s="212"/>
      <c r="H426" s="212"/>
      <c r="I426" s="212"/>
    </row>
    <row r="427" spans="6:9" ht="12.75">
      <c r="F427" s="212"/>
      <c r="G427" s="212"/>
      <c r="H427" s="212"/>
      <c r="I427" s="212"/>
    </row>
    <row r="428" spans="6:9" ht="12.75">
      <c r="F428" s="212"/>
      <c r="G428" s="212"/>
      <c r="H428" s="212"/>
      <c r="I428" s="212"/>
    </row>
    <row r="429" spans="6:9" ht="12.75">
      <c r="F429" s="212"/>
      <c r="G429" s="212"/>
      <c r="H429" s="212"/>
      <c r="I429" s="212"/>
    </row>
    <row r="430" spans="6:9" ht="12.75">
      <c r="F430" s="212"/>
      <c r="G430" s="212"/>
      <c r="H430" s="212"/>
      <c r="I430" s="212"/>
    </row>
    <row r="431" spans="6:9" ht="12.75">
      <c r="F431" s="212"/>
      <c r="G431" s="212"/>
      <c r="H431" s="212"/>
      <c r="I431" s="212"/>
    </row>
    <row r="432" spans="6:9" ht="12.75">
      <c r="F432" s="212"/>
      <c r="G432" s="212"/>
      <c r="H432" s="212"/>
      <c r="I432" s="212"/>
    </row>
    <row r="433" spans="6:9" ht="12.75">
      <c r="F433" s="212"/>
      <c r="G433" s="212"/>
      <c r="H433" s="212"/>
      <c r="I433" s="212"/>
    </row>
    <row r="434" spans="6:9" ht="12.75">
      <c r="F434" s="212"/>
      <c r="G434" s="212"/>
      <c r="H434" s="212"/>
      <c r="I434" s="212"/>
    </row>
    <row r="435" spans="6:9" ht="12.75">
      <c r="F435" s="212"/>
      <c r="G435" s="212"/>
      <c r="H435" s="212"/>
      <c r="I435" s="212"/>
    </row>
    <row r="436" spans="6:9" ht="12.75">
      <c r="F436" s="212"/>
      <c r="G436" s="212"/>
      <c r="H436" s="212"/>
      <c r="I436" s="212"/>
    </row>
    <row r="437" spans="6:9" ht="12.75">
      <c r="F437" s="212"/>
      <c r="G437" s="212"/>
      <c r="H437" s="212"/>
      <c r="I437" s="212"/>
    </row>
    <row r="438" spans="6:9" ht="12.75">
      <c r="F438" s="212"/>
      <c r="G438" s="212"/>
      <c r="H438" s="212"/>
      <c r="I438" s="212"/>
    </row>
    <row r="439" spans="6:9" ht="12.75">
      <c r="F439" s="212"/>
      <c r="G439" s="212"/>
      <c r="H439" s="212"/>
      <c r="I439" s="212"/>
    </row>
    <row r="440" spans="6:9" ht="12.75">
      <c r="F440" s="212"/>
      <c r="G440" s="212"/>
      <c r="H440" s="212"/>
      <c r="I440" s="212"/>
    </row>
    <row r="441" spans="6:9" ht="12.75">
      <c r="F441" s="212"/>
      <c r="G441" s="212"/>
      <c r="H441" s="212"/>
      <c r="I441" s="212"/>
    </row>
    <row r="442" spans="6:9" ht="12.75">
      <c r="F442" s="212"/>
      <c r="G442" s="212"/>
      <c r="H442" s="212"/>
      <c r="I442" s="212"/>
    </row>
    <row r="443" spans="6:9" ht="12.75">
      <c r="F443" s="212"/>
      <c r="G443" s="212"/>
      <c r="H443" s="212"/>
      <c r="I443" s="212"/>
    </row>
    <row r="444" spans="6:9" ht="12.75">
      <c r="F444" s="212"/>
      <c r="G444" s="212"/>
      <c r="H444" s="212"/>
      <c r="I444" s="212"/>
    </row>
    <row r="445" spans="6:9" ht="12.75">
      <c r="F445" s="212"/>
      <c r="G445" s="212"/>
      <c r="H445" s="212"/>
      <c r="I445" s="212"/>
    </row>
    <row r="446" spans="6:9" ht="12.75">
      <c r="F446" s="212"/>
      <c r="G446" s="212"/>
      <c r="H446" s="212"/>
      <c r="I446" s="212"/>
    </row>
    <row r="447" spans="6:9" ht="12.75">
      <c r="F447" s="212"/>
      <c r="G447" s="212"/>
      <c r="H447" s="212"/>
      <c r="I447" s="212"/>
    </row>
    <row r="448" spans="6:9" ht="12.75">
      <c r="F448" s="212"/>
      <c r="G448" s="212"/>
      <c r="H448" s="212"/>
      <c r="I448" s="212"/>
    </row>
    <row r="449" spans="6:9" ht="12.75">
      <c r="F449" s="212"/>
      <c r="G449" s="212"/>
      <c r="H449" s="212"/>
      <c r="I449" s="212"/>
    </row>
    <row r="450" spans="6:9" ht="12.75">
      <c r="F450" s="212"/>
      <c r="G450" s="212"/>
      <c r="H450" s="212"/>
      <c r="I450" s="212"/>
    </row>
    <row r="451" spans="6:9" ht="12.75">
      <c r="F451" s="212"/>
      <c r="G451" s="212"/>
      <c r="H451" s="212"/>
      <c r="I451" s="212"/>
    </row>
    <row r="452" spans="6:9" ht="12.75">
      <c r="F452" s="212"/>
      <c r="G452" s="212"/>
      <c r="H452" s="212"/>
      <c r="I452" s="212"/>
    </row>
    <row r="453" spans="6:9" ht="12.75">
      <c r="F453" s="212"/>
      <c r="G453" s="212"/>
      <c r="H453" s="212"/>
      <c r="I453" s="212"/>
    </row>
    <row r="454" spans="6:9" ht="12.75">
      <c r="F454" s="212"/>
      <c r="G454" s="212"/>
      <c r="H454" s="212"/>
      <c r="I454" s="212"/>
    </row>
    <row r="455" spans="6:9" ht="12.75">
      <c r="F455" s="212"/>
      <c r="G455" s="212"/>
      <c r="H455" s="212"/>
      <c r="I455" s="212"/>
    </row>
    <row r="456" spans="6:9" ht="12.75">
      <c r="F456" s="212"/>
      <c r="G456" s="212"/>
      <c r="H456" s="212"/>
      <c r="I456" s="212"/>
    </row>
    <row r="457" spans="6:9" ht="12.75">
      <c r="F457" s="212"/>
      <c r="G457" s="212"/>
      <c r="H457" s="212"/>
      <c r="I457" s="212"/>
    </row>
    <row r="458" spans="6:9" ht="12.75">
      <c r="F458" s="212"/>
      <c r="G458" s="212"/>
      <c r="H458" s="212"/>
      <c r="I458" s="212"/>
    </row>
    <row r="459" spans="6:9" ht="12.75">
      <c r="F459" s="212"/>
      <c r="G459" s="212"/>
      <c r="H459" s="212"/>
      <c r="I459" s="212"/>
    </row>
    <row r="460" spans="6:9" ht="12.75">
      <c r="F460" s="212"/>
      <c r="G460" s="212"/>
      <c r="H460" s="212"/>
      <c r="I460" s="212"/>
    </row>
    <row r="461" spans="6:9" ht="12.75">
      <c r="F461" s="212"/>
      <c r="G461" s="212"/>
      <c r="H461" s="212"/>
      <c r="I461" s="212"/>
    </row>
    <row r="462" spans="6:9" ht="12.75">
      <c r="F462" s="212"/>
      <c r="G462" s="212"/>
      <c r="H462" s="212"/>
      <c r="I462" s="212"/>
    </row>
    <row r="463" spans="6:9" ht="12.75">
      <c r="F463" s="212"/>
      <c r="G463" s="212"/>
      <c r="H463" s="212"/>
      <c r="I463" s="212"/>
    </row>
    <row r="464" spans="6:9" ht="12.75">
      <c r="F464" s="212"/>
      <c r="G464" s="212"/>
      <c r="H464" s="212"/>
      <c r="I464" s="212"/>
    </row>
    <row r="465" spans="6:9" ht="12.75">
      <c r="F465" s="212"/>
      <c r="G465" s="212"/>
      <c r="H465" s="212"/>
      <c r="I465" s="212"/>
    </row>
    <row r="466" spans="6:9" ht="12.75">
      <c r="F466" s="212"/>
      <c r="G466" s="212"/>
      <c r="H466" s="212"/>
      <c r="I466" s="212"/>
    </row>
    <row r="467" spans="6:9" ht="12.75">
      <c r="F467" s="212"/>
      <c r="G467" s="212"/>
      <c r="H467" s="212"/>
      <c r="I467" s="212"/>
    </row>
    <row r="468" spans="6:9" ht="12.75">
      <c r="F468" s="212"/>
      <c r="G468" s="212"/>
      <c r="H468" s="212"/>
      <c r="I468" s="212"/>
    </row>
    <row r="469" spans="6:9" ht="12.75">
      <c r="F469" s="212"/>
      <c r="G469" s="212"/>
      <c r="H469" s="212"/>
      <c r="I469" s="212"/>
    </row>
    <row r="470" spans="6:9" ht="12.75">
      <c r="F470" s="212"/>
      <c r="G470" s="212"/>
      <c r="H470" s="212"/>
      <c r="I470" s="212"/>
    </row>
    <row r="471" spans="6:9" ht="12.75">
      <c r="F471" s="212"/>
      <c r="G471" s="212"/>
      <c r="H471" s="212"/>
      <c r="I471" s="212"/>
    </row>
    <row r="472" spans="6:9" ht="12.75">
      <c r="F472" s="212"/>
      <c r="G472" s="212"/>
      <c r="H472" s="212"/>
      <c r="I472" s="212"/>
    </row>
    <row r="473" spans="6:9" ht="12.75">
      <c r="F473" s="212"/>
      <c r="G473" s="212"/>
      <c r="H473" s="212"/>
      <c r="I473" s="212"/>
    </row>
    <row r="474" spans="6:9" ht="12.75">
      <c r="F474" s="212"/>
      <c r="G474" s="212"/>
      <c r="H474" s="212"/>
      <c r="I474" s="212"/>
    </row>
    <row r="475" spans="6:9" ht="12.75">
      <c r="F475" s="212"/>
      <c r="G475" s="212"/>
      <c r="H475" s="212"/>
      <c r="I475" s="212"/>
    </row>
    <row r="476" spans="6:9" ht="12.75">
      <c r="F476" s="212"/>
      <c r="G476" s="212"/>
      <c r="H476" s="212"/>
      <c r="I476" s="212"/>
    </row>
    <row r="477" spans="6:9" ht="12.75">
      <c r="F477" s="212"/>
      <c r="G477" s="212"/>
      <c r="H477" s="212"/>
      <c r="I477" s="212"/>
    </row>
    <row r="478" spans="6:9" ht="12.75">
      <c r="F478" s="212"/>
      <c r="G478" s="212"/>
      <c r="H478" s="212"/>
      <c r="I478" s="212"/>
    </row>
    <row r="479" spans="6:9" ht="12.75">
      <c r="F479" s="212"/>
      <c r="G479" s="212"/>
      <c r="H479" s="212"/>
      <c r="I479" s="212"/>
    </row>
    <row r="480" spans="6:9" ht="12.75">
      <c r="F480" s="212"/>
      <c r="G480" s="212"/>
      <c r="H480" s="212"/>
      <c r="I480" s="212"/>
    </row>
    <row r="481" spans="6:9" ht="12.75">
      <c r="F481" s="212"/>
      <c r="G481" s="212"/>
      <c r="H481" s="212"/>
      <c r="I481" s="212"/>
    </row>
    <row r="482" spans="6:9" ht="12.75">
      <c r="F482" s="212"/>
      <c r="G482" s="212"/>
      <c r="H482" s="212"/>
      <c r="I482" s="212"/>
    </row>
    <row r="483" spans="6:9" ht="12.75">
      <c r="F483" s="212"/>
      <c r="G483" s="212"/>
      <c r="H483" s="212"/>
      <c r="I483" s="212"/>
    </row>
    <row r="484" spans="6:9" ht="12.75">
      <c r="F484" s="212"/>
      <c r="G484" s="212"/>
      <c r="H484" s="212"/>
      <c r="I484" s="212"/>
    </row>
    <row r="485" spans="6:9" ht="12.75">
      <c r="F485" s="212"/>
      <c r="G485" s="212"/>
      <c r="H485" s="212"/>
      <c r="I485" s="212"/>
    </row>
    <row r="486" spans="6:9" ht="12.75">
      <c r="F486" s="212"/>
      <c r="G486" s="212"/>
      <c r="H486" s="212"/>
      <c r="I486" s="212"/>
    </row>
    <row r="487" spans="6:9" ht="12.75">
      <c r="F487" s="212"/>
      <c r="G487" s="212"/>
      <c r="H487" s="212"/>
      <c r="I487" s="212"/>
    </row>
    <row r="488" spans="6:9" ht="12.75">
      <c r="F488" s="212"/>
      <c r="G488" s="212"/>
      <c r="H488" s="212"/>
      <c r="I488" s="212"/>
    </row>
    <row r="489" spans="6:9" ht="12.75">
      <c r="F489" s="212"/>
      <c r="G489" s="212"/>
      <c r="H489" s="212"/>
      <c r="I489" s="212"/>
    </row>
    <row r="490" spans="6:9" ht="12.75">
      <c r="F490" s="212"/>
      <c r="G490" s="212"/>
      <c r="H490" s="212"/>
      <c r="I490" s="212"/>
    </row>
    <row r="491" spans="6:9" ht="12.75">
      <c r="F491" s="212"/>
      <c r="G491" s="212"/>
      <c r="H491" s="212"/>
      <c r="I491" s="212"/>
    </row>
    <row r="492" spans="6:9" ht="12.75">
      <c r="F492" s="212"/>
      <c r="G492" s="212"/>
      <c r="H492" s="212"/>
      <c r="I492" s="212"/>
    </row>
    <row r="493" spans="6:9" ht="12.75">
      <c r="F493" s="212"/>
      <c r="G493" s="212"/>
      <c r="H493" s="212"/>
      <c r="I493" s="212"/>
    </row>
    <row r="494" spans="6:9" ht="12.75">
      <c r="F494" s="212"/>
      <c r="G494" s="212"/>
      <c r="H494" s="212"/>
      <c r="I494" s="212"/>
    </row>
    <row r="495" spans="6:9" ht="12.75">
      <c r="F495" s="212"/>
      <c r="G495" s="212"/>
      <c r="H495" s="212"/>
      <c r="I495" s="212"/>
    </row>
    <row r="496" spans="6:9" ht="12.75">
      <c r="F496" s="212"/>
      <c r="G496" s="212"/>
      <c r="H496" s="212"/>
      <c r="I496" s="212"/>
    </row>
    <row r="497" spans="6:9" ht="12.75">
      <c r="F497" s="212"/>
      <c r="G497" s="212"/>
      <c r="H497" s="212"/>
      <c r="I497" s="212"/>
    </row>
    <row r="498" spans="6:9" ht="12.75">
      <c r="F498" s="212"/>
      <c r="G498" s="212"/>
      <c r="H498" s="212"/>
      <c r="I498" s="212"/>
    </row>
    <row r="499" spans="6:9" ht="12.75">
      <c r="F499" s="212"/>
      <c r="G499" s="212"/>
      <c r="H499" s="212"/>
      <c r="I499" s="212"/>
    </row>
    <row r="500" spans="6:9" ht="12.75">
      <c r="F500" s="212"/>
      <c r="G500" s="212"/>
      <c r="H500" s="212"/>
      <c r="I500" s="212"/>
    </row>
    <row r="501" spans="6:9" ht="12.75">
      <c r="F501" s="212"/>
      <c r="G501" s="212"/>
      <c r="H501" s="212"/>
      <c r="I501" s="212"/>
    </row>
    <row r="502" spans="6:9" ht="12.75">
      <c r="F502" s="212"/>
      <c r="G502" s="212"/>
      <c r="H502" s="212"/>
      <c r="I502" s="212"/>
    </row>
    <row r="503" spans="6:9" ht="12.75">
      <c r="F503" s="212"/>
      <c r="G503" s="212"/>
      <c r="H503" s="212"/>
      <c r="I503" s="212"/>
    </row>
    <row r="504" spans="6:9" ht="12.75">
      <c r="F504" s="212"/>
      <c r="G504" s="212"/>
      <c r="H504" s="212"/>
      <c r="I504" s="212"/>
    </row>
    <row r="505" spans="6:9" ht="12.75">
      <c r="F505" s="212"/>
      <c r="G505" s="212"/>
      <c r="H505" s="212"/>
      <c r="I505" s="212"/>
    </row>
    <row r="506" spans="6:9" ht="12.75">
      <c r="F506" s="212"/>
      <c r="G506" s="212"/>
      <c r="H506" s="212"/>
      <c r="I506" s="212"/>
    </row>
    <row r="507" spans="6:9" ht="12.75">
      <c r="F507" s="212"/>
      <c r="G507" s="212"/>
      <c r="H507" s="212"/>
      <c r="I507" s="212"/>
    </row>
    <row r="508" spans="6:9" ht="12.75">
      <c r="F508" s="212"/>
      <c r="G508" s="212"/>
      <c r="H508" s="212"/>
      <c r="I508" s="212"/>
    </row>
    <row r="509" spans="6:9" ht="12.75">
      <c r="F509" s="212"/>
      <c r="G509" s="212"/>
      <c r="H509" s="212"/>
      <c r="I509" s="212"/>
    </row>
    <row r="510" spans="6:9" ht="12.75">
      <c r="F510" s="212"/>
      <c r="G510" s="212"/>
      <c r="H510" s="212"/>
      <c r="I510" s="212"/>
    </row>
    <row r="511" spans="6:9" ht="12.75">
      <c r="F511" s="212"/>
      <c r="G511" s="212"/>
      <c r="H511" s="212"/>
      <c r="I511" s="212"/>
    </row>
    <row r="512" spans="6:9" ht="12.75">
      <c r="F512" s="212"/>
      <c r="G512" s="212"/>
      <c r="H512" s="212"/>
      <c r="I512" s="212"/>
    </row>
    <row r="513" spans="6:9" ht="12.75">
      <c r="F513" s="212"/>
      <c r="G513" s="212"/>
      <c r="H513" s="212"/>
      <c r="I513" s="212"/>
    </row>
    <row r="514" spans="6:9" ht="12.75">
      <c r="F514" s="212"/>
      <c r="G514" s="212"/>
      <c r="H514" s="212"/>
      <c r="I514" s="212"/>
    </row>
    <row r="515" spans="6:9" ht="12.75">
      <c r="F515" s="212"/>
      <c r="G515" s="212"/>
      <c r="H515" s="212"/>
      <c r="I515" s="212"/>
    </row>
    <row r="516" spans="6:9" ht="12.75">
      <c r="F516" s="212"/>
      <c r="G516" s="212"/>
      <c r="H516" s="212"/>
      <c r="I516" s="212"/>
    </row>
    <row r="517" spans="6:9" ht="12.75">
      <c r="F517" s="212"/>
      <c r="G517" s="212"/>
      <c r="H517" s="212"/>
      <c r="I517" s="212"/>
    </row>
    <row r="518" spans="6:9" ht="12.75">
      <c r="F518" s="212"/>
      <c r="G518" s="212"/>
      <c r="H518" s="212"/>
      <c r="I518" s="212"/>
    </row>
    <row r="519" spans="6:9" ht="12.75">
      <c r="F519" s="212"/>
      <c r="G519" s="212"/>
      <c r="H519" s="212"/>
      <c r="I519" s="212"/>
    </row>
    <row r="520" spans="6:9" ht="12.75">
      <c r="F520" s="212"/>
      <c r="G520" s="212"/>
      <c r="H520" s="212"/>
      <c r="I520" s="212"/>
    </row>
    <row r="521" spans="6:9" ht="12.75">
      <c r="F521" s="212"/>
      <c r="G521" s="212"/>
      <c r="H521" s="212"/>
      <c r="I521" s="212"/>
    </row>
    <row r="522" spans="6:9" ht="12.75">
      <c r="F522" s="212"/>
      <c r="G522" s="212"/>
      <c r="H522" s="212"/>
      <c r="I522" s="212"/>
    </row>
    <row r="523" spans="6:9" ht="12.75">
      <c r="F523" s="212"/>
      <c r="G523" s="212"/>
      <c r="H523" s="212"/>
      <c r="I523" s="212"/>
    </row>
    <row r="524" spans="6:9" ht="12.75">
      <c r="F524" s="212"/>
      <c r="G524" s="212"/>
      <c r="H524" s="212"/>
      <c r="I524" s="212"/>
    </row>
    <row r="525" spans="6:9" ht="12.75">
      <c r="F525" s="212"/>
      <c r="G525" s="212"/>
      <c r="H525" s="212"/>
      <c r="I525" s="212"/>
    </row>
    <row r="526" spans="6:9" ht="12.75">
      <c r="F526" s="212"/>
      <c r="G526" s="212"/>
      <c r="H526" s="212"/>
      <c r="I526" s="212"/>
    </row>
    <row r="527" spans="6:9" ht="12.75">
      <c r="F527" s="212"/>
      <c r="G527" s="212"/>
      <c r="H527" s="212"/>
      <c r="I527" s="212"/>
    </row>
    <row r="528" spans="6:9" ht="12.75">
      <c r="F528" s="212"/>
      <c r="G528" s="212"/>
      <c r="H528" s="212"/>
      <c r="I528" s="212"/>
    </row>
    <row r="529" spans="6:9" ht="12.75">
      <c r="F529" s="212"/>
      <c r="G529" s="212"/>
      <c r="H529" s="212"/>
      <c r="I529" s="212"/>
    </row>
    <row r="530" spans="6:9" ht="12.75">
      <c r="F530" s="212"/>
      <c r="G530" s="212"/>
      <c r="H530" s="212"/>
      <c r="I530" s="212"/>
    </row>
    <row r="531" spans="6:9" ht="12.75">
      <c r="F531" s="212"/>
      <c r="G531" s="212"/>
      <c r="H531" s="212"/>
      <c r="I531" s="212"/>
    </row>
    <row r="532" spans="6:9" ht="12.75">
      <c r="F532" s="212"/>
      <c r="G532" s="212"/>
      <c r="H532" s="212"/>
      <c r="I532" s="212"/>
    </row>
    <row r="533" spans="6:9" ht="12.75">
      <c r="F533" s="212"/>
      <c r="G533" s="212"/>
      <c r="H533" s="212"/>
      <c r="I533" s="212"/>
    </row>
    <row r="534" spans="6:9" ht="12.75">
      <c r="F534" s="212"/>
      <c r="G534" s="212"/>
      <c r="H534" s="212"/>
      <c r="I534" s="212"/>
    </row>
    <row r="535" spans="6:9" ht="12.75">
      <c r="F535" s="212"/>
      <c r="G535" s="212"/>
      <c r="H535" s="212"/>
      <c r="I535" s="212"/>
    </row>
    <row r="536" spans="6:9" ht="12.75">
      <c r="F536" s="212"/>
      <c r="G536" s="212"/>
      <c r="H536" s="212"/>
      <c r="I536" s="212"/>
    </row>
    <row r="537" spans="6:9" ht="12.75">
      <c r="F537" s="212"/>
      <c r="G537" s="212"/>
      <c r="H537" s="212"/>
      <c r="I537" s="212"/>
    </row>
    <row r="538" spans="6:9" ht="12.75">
      <c r="F538" s="212"/>
      <c r="G538" s="212"/>
      <c r="H538" s="212"/>
      <c r="I538" s="212"/>
    </row>
    <row r="539" spans="6:9" ht="12.75">
      <c r="F539" s="212"/>
      <c r="G539" s="212"/>
      <c r="H539" s="212"/>
      <c r="I539" s="212"/>
    </row>
  </sheetData>
  <sheetProtection/>
  <mergeCells count="20">
    <mergeCell ref="F1:I1"/>
    <mergeCell ref="A8:A9"/>
    <mergeCell ref="A14:A15"/>
    <mergeCell ref="A24:A25"/>
    <mergeCell ref="B24:B25"/>
    <mergeCell ref="C24:C25"/>
    <mergeCell ref="D24:D25"/>
    <mergeCell ref="C14:C15"/>
    <mergeCell ref="D14:D15"/>
    <mergeCell ref="B8:B9"/>
    <mergeCell ref="B37:E37"/>
    <mergeCell ref="B5:I6"/>
    <mergeCell ref="I8:I9"/>
    <mergeCell ref="H8:H9"/>
    <mergeCell ref="E8:E9"/>
    <mergeCell ref="F8:F9"/>
    <mergeCell ref="G8:G9"/>
    <mergeCell ref="C8:C9"/>
    <mergeCell ref="D8:D9"/>
    <mergeCell ref="B14:B15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401"/>
  <sheetViews>
    <sheetView showZeros="0" view="pageBreakPreview" zoomScale="50" zoomScaleNormal="50" zoomScaleSheetLayoutView="50" zoomScalePageLayoutView="0" workbookViewId="0" topLeftCell="B1">
      <pane ySplit="5" topLeftCell="A46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205" hidden="1" customWidth="1"/>
    <col min="2" max="2" width="12.421875" style="205" customWidth="1"/>
    <col min="3" max="3" width="20.7109375" style="275" customWidth="1"/>
    <col min="4" max="4" width="15.00390625" style="275" customWidth="1"/>
    <col min="5" max="5" width="50.7109375" style="276" customWidth="1"/>
    <col min="6" max="6" width="60.421875" style="275" customWidth="1"/>
    <col min="7" max="7" width="19.28125" style="275" customWidth="1"/>
    <col min="8" max="8" width="27.57421875" style="275" customWidth="1"/>
    <col min="9" max="9" width="23.7109375" style="275" customWidth="1"/>
    <col min="10" max="16384" width="8.8515625" style="218" customWidth="1"/>
  </cols>
  <sheetData>
    <row r="1" spans="3:9" ht="148.5" customHeight="1">
      <c r="C1" s="216"/>
      <c r="D1" s="216"/>
      <c r="E1" s="217"/>
      <c r="F1" s="216"/>
      <c r="G1" s="688" t="s">
        <v>496</v>
      </c>
      <c r="H1" s="688"/>
      <c r="I1" s="688"/>
    </row>
    <row r="2" spans="3:15" ht="75" customHeight="1">
      <c r="C2" s="690" t="s">
        <v>469</v>
      </c>
      <c r="D2" s="690"/>
      <c r="E2" s="690"/>
      <c r="F2" s="690"/>
      <c r="G2" s="690"/>
      <c r="H2" s="690"/>
      <c r="I2" s="690"/>
      <c r="O2" s="219"/>
    </row>
    <row r="3" spans="3:21" ht="16.5" customHeight="1" thickBot="1">
      <c r="C3" s="220"/>
      <c r="D3" s="220"/>
      <c r="E3" s="689"/>
      <c r="F3" s="689"/>
      <c r="G3" s="689"/>
      <c r="H3" s="689"/>
      <c r="I3" s="221" t="s">
        <v>400</v>
      </c>
      <c r="U3" s="419"/>
    </row>
    <row r="4" spans="2:9" ht="92.25" customHeight="1" thickBot="1">
      <c r="B4" s="210" t="s">
        <v>194</v>
      </c>
      <c r="C4" s="210" t="s">
        <v>63</v>
      </c>
      <c r="D4" s="210" t="s">
        <v>157</v>
      </c>
      <c r="E4" s="222" t="s">
        <v>401</v>
      </c>
      <c r="F4" s="223" t="s">
        <v>169</v>
      </c>
      <c r="G4" s="224" t="s">
        <v>282</v>
      </c>
      <c r="H4" s="225" t="s">
        <v>283</v>
      </c>
      <c r="I4" s="226" t="s">
        <v>361</v>
      </c>
    </row>
    <row r="5" spans="1:9" s="234" customFormat="1" ht="16.5" thickBot="1">
      <c r="A5" s="227"/>
      <c r="B5" s="228">
        <v>1</v>
      </c>
      <c r="C5" s="228">
        <v>2</v>
      </c>
      <c r="D5" s="229">
        <v>3</v>
      </c>
      <c r="E5" s="230">
        <v>4</v>
      </c>
      <c r="F5" s="231">
        <v>5</v>
      </c>
      <c r="G5" s="232">
        <v>6</v>
      </c>
      <c r="H5" s="232">
        <v>7</v>
      </c>
      <c r="I5" s="233">
        <v>8</v>
      </c>
    </row>
    <row r="6" spans="1:9" s="234" customFormat="1" ht="46.5" customHeight="1">
      <c r="A6" s="227"/>
      <c r="B6" s="445" t="s">
        <v>418</v>
      </c>
      <c r="C6" s="446"/>
      <c r="D6" s="446"/>
      <c r="E6" s="447" t="s">
        <v>417</v>
      </c>
      <c r="F6" s="448"/>
      <c r="G6" s="449">
        <f>G7</f>
        <v>4409800</v>
      </c>
      <c r="H6" s="449">
        <f>H7</f>
        <v>403900</v>
      </c>
      <c r="I6" s="503">
        <f>I7</f>
        <v>4813700</v>
      </c>
    </row>
    <row r="7" spans="1:9" s="234" customFormat="1" ht="32.25" customHeight="1" thickBot="1">
      <c r="A7" s="227"/>
      <c r="B7" s="451" t="s">
        <v>195</v>
      </c>
      <c r="C7" s="452"/>
      <c r="D7" s="452"/>
      <c r="E7" s="453" t="s">
        <v>417</v>
      </c>
      <c r="F7" s="454"/>
      <c r="G7" s="455">
        <f>SUM(G8:G22)</f>
        <v>4409800</v>
      </c>
      <c r="H7" s="455">
        <f>SUM(H8:H21)</f>
        <v>403900</v>
      </c>
      <c r="I7" s="504">
        <f>G7+H7</f>
        <v>4813700</v>
      </c>
    </row>
    <row r="8" spans="1:9" s="234" customFormat="1" ht="107.25" customHeight="1">
      <c r="A8" s="227"/>
      <c r="B8" s="377" t="s">
        <v>201</v>
      </c>
      <c r="C8" s="497" t="s">
        <v>180</v>
      </c>
      <c r="D8" s="498" t="s">
        <v>442</v>
      </c>
      <c r="E8" s="499" t="s">
        <v>200</v>
      </c>
      <c r="F8" s="500" t="s">
        <v>94</v>
      </c>
      <c r="G8" s="501">
        <v>35000</v>
      </c>
      <c r="H8" s="502"/>
      <c r="I8" s="400">
        <f aca="true" t="shared" si="0" ref="I8:I54">G8+H8</f>
        <v>35000</v>
      </c>
    </row>
    <row r="9" spans="1:9" s="234" customFormat="1" ht="69.75" customHeight="1">
      <c r="A9" s="227"/>
      <c r="B9" s="377" t="s">
        <v>202</v>
      </c>
      <c r="C9" s="374">
        <v>3400</v>
      </c>
      <c r="D9" s="375" t="s">
        <v>421</v>
      </c>
      <c r="E9" s="235" t="s">
        <v>422</v>
      </c>
      <c r="F9" s="238" t="s">
        <v>170</v>
      </c>
      <c r="G9" s="402">
        <v>80000</v>
      </c>
      <c r="H9" s="376">
        <v>0</v>
      </c>
      <c r="I9" s="402">
        <f>G9+H9</f>
        <v>80000</v>
      </c>
    </row>
    <row r="10" spans="1:9" s="234" customFormat="1" ht="59.25" customHeight="1">
      <c r="A10" s="227"/>
      <c r="B10" s="377" t="s">
        <v>472</v>
      </c>
      <c r="C10" s="374">
        <v>6054</v>
      </c>
      <c r="D10" s="375" t="s">
        <v>425</v>
      </c>
      <c r="E10" s="235" t="s">
        <v>473</v>
      </c>
      <c r="F10" s="238" t="s">
        <v>482</v>
      </c>
      <c r="G10" s="402">
        <v>65000</v>
      </c>
      <c r="H10" s="376"/>
      <c r="I10" s="401">
        <v>65000</v>
      </c>
    </row>
    <row r="11" spans="1:9" s="234" customFormat="1" ht="56.25" customHeight="1">
      <c r="A11" s="227"/>
      <c r="B11" s="377" t="s">
        <v>203</v>
      </c>
      <c r="C11" s="381">
        <v>6060</v>
      </c>
      <c r="D11" s="382" t="s">
        <v>425</v>
      </c>
      <c r="E11" s="239" t="s">
        <v>426</v>
      </c>
      <c r="F11" s="238" t="s">
        <v>93</v>
      </c>
      <c r="G11" s="380">
        <v>45000</v>
      </c>
      <c r="H11" s="240"/>
      <c r="I11" s="400">
        <f t="shared" si="0"/>
        <v>45000</v>
      </c>
    </row>
    <row r="12" spans="1:9" s="234" customFormat="1" ht="63.75" customHeight="1">
      <c r="A12" s="227"/>
      <c r="B12" s="377" t="s">
        <v>203</v>
      </c>
      <c r="C12" s="381">
        <v>6060</v>
      </c>
      <c r="D12" s="382" t="s">
        <v>425</v>
      </c>
      <c r="E12" s="239" t="s">
        <v>426</v>
      </c>
      <c r="F12" s="238" t="s">
        <v>18</v>
      </c>
      <c r="G12" s="380">
        <v>2455000</v>
      </c>
      <c r="H12" s="240"/>
      <c r="I12" s="400">
        <f t="shared" si="0"/>
        <v>2455000</v>
      </c>
    </row>
    <row r="13" spans="1:9" s="234" customFormat="1" ht="96.75" customHeight="1">
      <c r="A13" s="227"/>
      <c r="B13" s="377" t="s">
        <v>208</v>
      </c>
      <c r="C13" s="381">
        <v>6430</v>
      </c>
      <c r="D13" s="382" t="s">
        <v>428</v>
      </c>
      <c r="E13" s="239" t="s">
        <v>429</v>
      </c>
      <c r="F13" s="238" t="s">
        <v>59</v>
      </c>
      <c r="G13" s="312"/>
      <c r="H13" s="380">
        <v>206000</v>
      </c>
      <c r="I13" s="401">
        <f t="shared" si="0"/>
        <v>206000</v>
      </c>
    </row>
    <row r="14" spans="1:9" s="234" customFormat="1" ht="66.75" customHeight="1">
      <c r="A14" s="227"/>
      <c r="B14" s="377" t="s">
        <v>209</v>
      </c>
      <c r="C14" s="384" t="s">
        <v>185</v>
      </c>
      <c r="D14" s="385" t="s">
        <v>205</v>
      </c>
      <c r="E14" s="241" t="s">
        <v>206</v>
      </c>
      <c r="F14" s="242" t="s">
        <v>64</v>
      </c>
      <c r="G14" s="383">
        <v>120000</v>
      </c>
      <c r="H14" s="315"/>
      <c r="I14" s="400">
        <f t="shared" si="0"/>
        <v>120000</v>
      </c>
    </row>
    <row r="15" spans="1:9" s="234" customFormat="1" ht="83.25" customHeight="1">
      <c r="A15" s="227"/>
      <c r="B15" s="377" t="s">
        <v>210</v>
      </c>
      <c r="C15" s="384" t="s">
        <v>186</v>
      </c>
      <c r="D15" s="385" t="s">
        <v>431</v>
      </c>
      <c r="E15" s="241" t="s">
        <v>211</v>
      </c>
      <c r="F15" s="242" t="s">
        <v>53</v>
      </c>
      <c r="G15" s="383">
        <v>1500000</v>
      </c>
      <c r="H15" s="315"/>
      <c r="I15" s="400">
        <f t="shared" si="0"/>
        <v>1500000</v>
      </c>
    </row>
    <row r="16" spans="1:9" s="234" customFormat="1" ht="62.25" customHeight="1">
      <c r="A16" s="227"/>
      <c r="B16" s="377" t="s">
        <v>212</v>
      </c>
      <c r="C16" s="384" t="s">
        <v>187</v>
      </c>
      <c r="D16" s="379" t="s">
        <v>432</v>
      </c>
      <c r="E16" s="237" t="s">
        <v>77</v>
      </c>
      <c r="F16" s="238" t="s">
        <v>41</v>
      </c>
      <c r="G16" s="386">
        <v>20000</v>
      </c>
      <c r="H16" s="315"/>
      <c r="I16" s="400">
        <f t="shared" si="0"/>
        <v>20000</v>
      </c>
    </row>
    <row r="17" spans="1:9" s="234" customFormat="1" ht="62.25" customHeight="1" hidden="1">
      <c r="A17" s="227"/>
      <c r="B17" s="420" t="s">
        <v>78</v>
      </c>
      <c r="C17" s="421" t="s">
        <v>79</v>
      </c>
      <c r="D17" s="313" t="s">
        <v>167</v>
      </c>
      <c r="E17" s="422" t="s">
        <v>80</v>
      </c>
      <c r="F17" s="423" t="s">
        <v>60</v>
      </c>
      <c r="G17" s="424"/>
      <c r="H17" s="425"/>
      <c r="I17" s="426">
        <f t="shared" si="0"/>
        <v>0</v>
      </c>
    </row>
    <row r="18" spans="1:9" s="234" customFormat="1" ht="62.25" customHeight="1">
      <c r="A18" s="227"/>
      <c r="B18" s="377" t="s">
        <v>78</v>
      </c>
      <c r="C18" s="384" t="s">
        <v>79</v>
      </c>
      <c r="D18" s="379" t="s">
        <v>167</v>
      </c>
      <c r="E18" s="237" t="s">
        <v>15</v>
      </c>
      <c r="F18" s="238" t="s">
        <v>482</v>
      </c>
      <c r="G18" s="424"/>
      <c r="H18" s="569">
        <v>60000</v>
      </c>
      <c r="I18" s="400">
        <v>60000</v>
      </c>
    </row>
    <row r="19" spans="1:9" s="234" customFormat="1" ht="96.75" customHeight="1">
      <c r="A19" s="227"/>
      <c r="B19" s="377" t="s">
        <v>214</v>
      </c>
      <c r="C19" s="378" t="s">
        <v>188</v>
      </c>
      <c r="D19" s="379" t="s">
        <v>433</v>
      </c>
      <c r="E19" s="237" t="s">
        <v>434</v>
      </c>
      <c r="F19" s="238" t="s">
        <v>54</v>
      </c>
      <c r="G19" s="380">
        <v>60000</v>
      </c>
      <c r="H19" s="240"/>
      <c r="I19" s="400">
        <f>G19+H19</f>
        <v>60000</v>
      </c>
    </row>
    <row r="20" spans="1:9" s="234" customFormat="1" ht="62.25" customHeight="1">
      <c r="A20" s="227"/>
      <c r="B20" s="377" t="s">
        <v>215</v>
      </c>
      <c r="C20" s="378" t="s">
        <v>189</v>
      </c>
      <c r="D20" s="379" t="s">
        <v>435</v>
      </c>
      <c r="E20" s="237" t="s">
        <v>65</v>
      </c>
      <c r="F20" s="238" t="s">
        <v>66</v>
      </c>
      <c r="G20" s="387"/>
      <c r="H20" s="386">
        <v>110000</v>
      </c>
      <c r="I20" s="401">
        <f t="shared" si="0"/>
        <v>110000</v>
      </c>
    </row>
    <row r="21" spans="1:9" s="234" customFormat="1" ht="84" customHeight="1">
      <c r="A21" s="227"/>
      <c r="B21" s="427" t="s">
        <v>216</v>
      </c>
      <c r="C21" s="403" t="s">
        <v>67</v>
      </c>
      <c r="D21" s="385" t="s">
        <v>217</v>
      </c>
      <c r="E21" s="241" t="s">
        <v>218</v>
      </c>
      <c r="F21" s="242" t="s">
        <v>61</v>
      </c>
      <c r="G21" s="505"/>
      <c r="H21" s="383">
        <v>27900</v>
      </c>
      <c r="I21" s="402">
        <f t="shared" si="0"/>
        <v>27900</v>
      </c>
    </row>
    <row r="22" spans="1:9" s="234" customFormat="1" ht="84" customHeight="1" thickBot="1">
      <c r="A22" s="227"/>
      <c r="B22" s="551" t="s">
        <v>215</v>
      </c>
      <c r="C22" s="553" t="s">
        <v>189</v>
      </c>
      <c r="D22" s="553" t="s">
        <v>435</v>
      </c>
      <c r="E22" s="552" t="s">
        <v>436</v>
      </c>
      <c r="F22" s="242" t="s">
        <v>9</v>
      </c>
      <c r="G22" s="383">
        <v>29800</v>
      </c>
      <c r="H22" s="383"/>
      <c r="I22" s="429">
        <f t="shared" si="0"/>
        <v>29800</v>
      </c>
    </row>
    <row r="23" spans="2:9" s="243" customFormat="1" ht="61.5" customHeight="1">
      <c r="B23" s="489" t="s">
        <v>219</v>
      </c>
      <c r="C23" s="509"/>
      <c r="D23" s="509"/>
      <c r="E23" s="510" t="s">
        <v>438</v>
      </c>
      <c r="F23" s="511"/>
      <c r="G23" s="449">
        <f>G24</f>
        <v>1976800</v>
      </c>
      <c r="H23" s="449">
        <f>H33+H34+H25+H31+H32</f>
        <v>0</v>
      </c>
      <c r="I23" s="512">
        <f t="shared" si="0"/>
        <v>1976800</v>
      </c>
    </row>
    <row r="24" spans="2:9" s="243" customFormat="1" ht="41.25" thickBot="1">
      <c r="B24" s="451" t="s">
        <v>220</v>
      </c>
      <c r="C24" s="513"/>
      <c r="D24" s="513"/>
      <c r="E24" s="514" t="s">
        <v>438</v>
      </c>
      <c r="F24" s="515"/>
      <c r="G24" s="455">
        <f>SUM(G25:G34)</f>
        <v>1976800</v>
      </c>
      <c r="H24" s="455"/>
      <c r="I24" s="504">
        <f t="shared" si="0"/>
        <v>1976800</v>
      </c>
    </row>
    <row r="25" spans="2:9" s="243" customFormat="1" ht="104.25" customHeight="1">
      <c r="B25" s="377" t="s">
        <v>85</v>
      </c>
      <c r="C25" s="506">
        <v>1020</v>
      </c>
      <c r="D25" s="389" t="s">
        <v>440</v>
      </c>
      <c r="E25" s="391" t="s">
        <v>86</v>
      </c>
      <c r="F25" s="245" t="s">
        <v>171</v>
      </c>
      <c r="G25" s="507">
        <v>65000</v>
      </c>
      <c r="H25" s="508"/>
      <c r="I25" s="401">
        <f t="shared" si="0"/>
        <v>65000</v>
      </c>
    </row>
    <row r="26" spans="1:9" ht="61.5" hidden="1" thickBot="1">
      <c r="A26" s="218"/>
      <c r="B26" s="377" t="s">
        <v>72</v>
      </c>
      <c r="C26" s="316" t="s">
        <v>437</v>
      </c>
      <c r="D26" s="247"/>
      <c r="E26" s="248" t="s">
        <v>172</v>
      </c>
      <c r="F26" s="249"/>
      <c r="G26" s="250"/>
      <c r="H26" s="250"/>
      <c r="I26" s="401">
        <f t="shared" si="0"/>
        <v>0</v>
      </c>
    </row>
    <row r="27" spans="2:9" s="244" customFormat="1" ht="18.75" hidden="1">
      <c r="B27" s="377" t="s">
        <v>73</v>
      </c>
      <c r="C27" s="317" t="s">
        <v>173</v>
      </c>
      <c r="D27" s="251"/>
      <c r="E27" s="252" t="s">
        <v>190</v>
      </c>
      <c r="F27" s="246"/>
      <c r="G27" s="253"/>
      <c r="H27" s="253"/>
      <c r="I27" s="401">
        <f t="shared" si="0"/>
        <v>0</v>
      </c>
    </row>
    <row r="28" spans="2:9" s="244" customFormat="1" ht="18.75" hidden="1">
      <c r="B28" s="377" t="s">
        <v>74</v>
      </c>
      <c r="C28" s="317" t="s">
        <v>173</v>
      </c>
      <c r="D28" s="251"/>
      <c r="E28" s="252" t="s">
        <v>190</v>
      </c>
      <c r="F28" s="246"/>
      <c r="G28" s="253"/>
      <c r="H28" s="253"/>
      <c r="I28" s="401">
        <f t="shared" si="0"/>
        <v>0</v>
      </c>
    </row>
    <row r="29" spans="1:9" ht="18.75" hidden="1">
      <c r="A29" s="218"/>
      <c r="B29" s="377" t="s">
        <v>75</v>
      </c>
      <c r="C29" s="318" t="s">
        <v>191</v>
      </c>
      <c r="D29" s="254"/>
      <c r="E29" s="255" t="s">
        <v>192</v>
      </c>
      <c r="F29" s="256"/>
      <c r="G29" s="257"/>
      <c r="H29" s="257"/>
      <c r="I29" s="401">
        <f t="shared" si="0"/>
        <v>0</v>
      </c>
    </row>
    <row r="30" spans="1:9" ht="60.75" customHeight="1">
      <c r="A30" s="218"/>
      <c r="B30" s="120" t="s">
        <v>221</v>
      </c>
      <c r="C30" s="120" t="s">
        <v>449</v>
      </c>
      <c r="D30" s="120" t="s">
        <v>439</v>
      </c>
      <c r="E30" s="130" t="s">
        <v>222</v>
      </c>
      <c r="F30" s="546" t="s">
        <v>25</v>
      </c>
      <c r="G30" s="257">
        <v>649900</v>
      </c>
      <c r="H30" s="257"/>
      <c r="I30" s="401">
        <f t="shared" si="0"/>
        <v>649900</v>
      </c>
    </row>
    <row r="31" spans="1:9" ht="108" customHeight="1">
      <c r="A31" s="218"/>
      <c r="B31" s="377" t="s">
        <v>85</v>
      </c>
      <c r="C31" s="392" t="s">
        <v>97</v>
      </c>
      <c r="D31" s="392" t="s">
        <v>440</v>
      </c>
      <c r="E31" s="239" t="s">
        <v>86</v>
      </c>
      <c r="F31" s="546" t="s">
        <v>25</v>
      </c>
      <c r="G31" s="431">
        <v>1031900</v>
      </c>
      <c r="H31" s="431"/>
      <c r="I31" s="401">
        <f t="shared" si="0"/>
        <v>1031900</v>
      </c>
    </row>
    <row r="32" spans="1:9" ht="101.25" customHeight="1">
      <c r="A32" s="218"/>
      <c r="B32" s="427" t="s">
        <v>85</v>
      </c>
      <c r="C32" s="358" t="s">
        <v>97</v>
      </c>
      <c r="D32" s="359" t="s">
        <v>440</v>
      </c>
      <c r="E32" s="428" t="s">
        <v>86</v>
      </c>
      <c r="F32" s="360" t="s">
        <v>92</v>
      </c>
      <c r="G32" s="361">
        <v>150000</v>
      </c>
      <c r="H32" s="361"/>
      <c r="I32" s="429">
        <v>150000</v>
      </c>
    </row>
    <row r="33" spans="2:9" s="218" customFormat="1" ht="54.75" customHeight="1">
      <c r="B33" s="395" t="s">
        <v>81</v>
      </c>
      <c r="C33" s="396">
        <v>3140</v>
      </c>
      <c r="D33" s="390" t="s">
        <v>420</v>
      </c>
      <c r="E33" s="430" t="s">
        <v>82</v>
      </c>
      <c r="F33" s="246" t="s">
        <v>91</v>
      </c>
      <c r="G33" s="431">
        <v>35000</v>
      </c>
      <c r="H33" s="431"/>
      <c r="I33" s="402">
        <f>G33+H33</f>
        <v>35000</v>
      </c>
    </row>
    <row r="34" spans="2:9" s="218" customFormat="1" ht="63.75" customHeight="1" thickBot="1">
      <c r="B34" s="516" t="s">
        <v>83</v>
      </c>
      <c r="C34" s="517">
        <v>5011</v>
      </c>
      <c r="D34" s="433" t="s">
        <v>443</v>
      </c>
      <c r="E34" s="518" t="s">
        <v>84</v>
      </c>
      <c r="F34" s="519" t="s">
        <v>62</v>
      </c>
      <c r="G34" s="520">
        <v>45000</v>
      </c>
      <c r="H34" s="521"/>
      <c r="I34" s="522">
        <f>G34+H34</f>
        <v>45000</v>
      </c>
    </row>
    <row r="35" spans="2:9" s="218" customFormat="1" ht="81.75" customHeight="1">
      <c r="B35" s="478" t="s">
        <v>242</v>
      </c>
      <c r="C35" s="479"/>
      <c r="D35" s="479"/>
      <c r="E35" s="447" t="s">
        <v>445</v>
      </c>
      <c r="F35" s="511"/>
      <c r="G35" s="524">
        <f>G36</f>
        <v>669084</v>
      </c>
      <c r="H35" s="524">
        <f>H37+H41+H43+H44+H38</f>
        <v>0</v>
      </c>
      <c r="I35" s="525">
        <f t="shared" si="0"/>
        <v>669084</v>
      </c>
    </row>
    <row r="36" spans="2:9" s="218" customFormat="1" ht="64.5" customHeight="1" thickBot="1">
      <c r="B36" s="451" t="s">
        <v>243</v>
      </c>
      <c r="C36" s="452"/>
      <c r="D36" s="452"/>
      <c r="E36" s="483" t="s">
        <v>445</v>
      </c>
      <c r="F36" s="515"/>
      <c r="G36" s="526">
        <f>SUM(G37:G46)</f>
        <v>669084</v>
      </c>
      <c r="H36" s="526"/>
      <c r="I36" s="527">
        <f t="shared" si="0"/>
        <v>669084</v>
      </c>
    </row>
    <row r="37" spans="2:9" s="218" customFormat="1" ht="88.5" customHeight="1">
      <c r="B37" s="116" t="s">
        <v>464</v>
      </c>
      <c r="C37" s="116" t="s">
        <v>492</v>
      </c>
      <c r="D37" s="116" t="s">
        <v>419</v>
      </c>
      <c r="E37" s="326" t="s">
        <v>463</v>
      </c>
      <c r="F37" s="500" t="s">
        <v>93</v>
      </c>
      <c r="G37" s="400">
        <v>52000</v>
      </c>
      <c r="H37" s="523"/>
      <c r="I37" s="401">
        <f t="shared" si="0"/>
        <v>52000</v>
      </c>
    </row>
    <row r="38" spans="2:11" s="261" customFormat="1" ht="81.75" customHeight="1">
      <c r="B38" s="427" t="s">
        <v>43</v>
      </c>
      <c r="C38" s="559">
        <v>3033</v>
      </c>
      <c r="D38" s="560" t="s">
        <v>447</v>
      </c>
      <c r="E38" s="432" t="s">
        <v>44</v>
      </c>
      <c r="F38" s="561" t="s">
        <v>58</v>
      </c>
      <c r="G38" s="562">
        <v>10000</v>
      </c>
      <c r="H38" s="562"/>
      <c r="I38" s="429">
        <f>G38+H38</f>
        <v>10000</v>
      </c>
      <c r="K38" s="268"/>
    </row>
    <row r="39" spans="2:11" s="261" customFormat="1" ht="51.75" customHeight="1">
      <c r="B39" s="427" t="s">
        <v>459</v>
      </c>
      <c r="C39" s="559">
        <v>3034</v>
      </c>
      <c r="D39" s="560" t="s">
        <v>447</v>
      </c>
      <c r="E39" s="432" t="s">
        <v>480</v>
      </c>
      <c r="F39" s="561" t="s">
        <v>460</v>
      </c>
      <c r="G39" s="562">
        <v>7184</v>
      </c>
      <c r="H39" s="562"/>
      <c r="I39" s="429">
        <v>7184</v>
      </c>
      <c r="K39" s="268"/>
    </row>
    <row r="40" spans="2:9" s="218" customFormat="1" ht="76.5" customHeight="1">
      <c r="B40" s="355">
        <v>1513050</v>
      </c>
      <c r="C40" s="127" t="s">
        <v>131</v>
      </c>
      <c r="D40" s="127" t="s">
        <v>447</v>
      </c>
      <c r="E40" s="334" t="s">
        <v>266</v>
      </c>
      <c r="F40" s="500" t="s">
        <v>19</v>
      </c>
      <c r="G40" s="400">
        <v>53800</v>
      </c>
      <c r="H40" s="523"/>
      <c r="I40" s="401">
        <f t="shared" si="0"/>
        <v>53800</v>
      </c>
    </row>
    <row r="41" spans="2:9" s="218" customFormat="1" ht="108" customHeight="1">
      <c r="B41" s="377" t="s">
        <v>87</v>
      </c>
      <c r="C41" s="388">
        <v>3400</v>
      </c>
      <c r="D41" s="389" t="s">
        <v>421</v>
      </c>
      <c r="E41" s="258" t="s">
        <v>422</v>
      </c>
      <c r="F41" s="259" t="s">
        <v>56</v>
      </c>
      <c r="G41" s="393">
        <v>40300</v>
      </c>
      <c r="H41" s="260"/>
      <c r="I41" s="401">
        <f t="shared" si="0"/>
        <v>40300</v>
      </c>
    </row>
    <row r="42" spans="2:9" s="261" customFormat="1" ht="32.25" customHeight="1" hidden="1" thickBot="1">
      <c r="B42" s="377" t="s">
        <v>76</v>
      </c>
      <c r="C42" s="319"/>
      <c r="D42" s="314"/>
      <c r="E42" s="262"/>
      <c r="F42" s="263"/>
      <c r="G42" s="264"/>
      <c r="H42" s="265"/>
      <c r="I42" s="236">
        <f t="shared" si="0"/>
        <v>0</v>
      </c>
    </row>
    <row r="43" spans="2:9" s="261" customFormat="1" ht="65.25" customHeight="1">
      <c r="B43" s="377" t="s">
        <v>87</v>
      </c>
      <c r="C43" s="394">
        <v>3400</v>
      </c>
      <c r="D43" s="382" t="s">
        <v>421</v>
      </c>
      <c r="E43" s="266" t="s">
        <v>422</v>
      </c>
      <c r="F43" s="238" t="s">
        <v>55</v>
      </c>
      <c r="G43" s="380">
        <v>150000</v>
      </c>
      <c r="H43" s="240"/>
      <c r="I43" s="401">
        <f t="shared" si="0"/>
        <v>150000</v>
      </c>
    </row>
    <row r="44" spans="2:9" s="261" customFormat="1" ht="103.5" customHeight="1">
      <c r="B44" s="377" t="s">
        <v>87</v>
      </c>
      <c r="C44" s="394">
        <v>3400</v>
      </c>
      <c r="D44" s="382" t="s">
        <v>421</v>
      </c>
      <c r="E44" s="266" t="s">
        <v>422</v>
      </c>
      <c r="F44" s="399" t="s">
        <v>193</v>
      </c>
      <c r="G44" s="267">
        <v>177000</v>
      </c>
      <c r="H44" s="267"/>
      <c r="I44" s="401">
        <f t="shared" si="0"/>
        <v>177000</v>
      </c>
    </row>
    <row r="45" spans="2:9" s="261" customFormat="1" ht="72" customHeight="1">
      <c r="B45" s="377" t="s">
        <v>87</v>
      </c>
      <c r="C45" s="396">
        <v>3400</v>
      </c>
      <c r="D45" s="390" t="s">
        <v>421</v>
      </c>
      <c r="E45" s="430" t="s">
        <v>422</v>
      </c>
      <c r="F45" s="399" t="s">
        <v>481</v>
      </c>
      <c r="G45" s="267">
        <v>28800</v>
      </c>
      <c r="H45" s="267"/>
      <c r="I45" s="402">
        <f t="shared" si="0"/>
        <v>28800</v>
      </c>
    </row>
    <row r="46" spans="2:9" s="261" customFormat="1" ht="108" customHeight="1" thickBot="1">
      <c r="B46" s="346">
        <v>1513181</v>
      </c>
      <c r="C46" s="120" t="s">
        <v>135</v>
      </c>
      <c r="D46" s="120" t="s">
        <v>449</v>
      </c>
      <c r="E46" s="130" t="s">
        <v>270</v>
      </c>
      <c r="F46" s="564" t="s">
        <v>372</v>
      </c>
      <c r="G46" s="400">
        <v>150000</v>
      </c>
      <c r="H46" s="400"/>
      <c r="I46" s="565">
        <f t="shared" si="0"/>
        <v>150000</v>
      </c>
    </row>
    <row r="47" spans="2:9" s="261" customFormat="1" ht="84" customHeight="1">
      <c r="B47" s="489" t="s">
        <v>272</v>
      </c>
      <c r="C47" s="490"/>
      <c r="D47" s="490"/>
      <c r="E47" s="447" t="s">
        <v>452</v>
      </c>
      <c r="F47" s="491"/>
      <c r="G47" s="524">
        <f>G48</f>
        <v>105000</v>
      </c>
      <c r="H47" s="524">
        <f>H49+H50</f>
        <v>0</v>
      </c>
      <c r="I47" s="525">
        <f t="shared" si="0"/>
        <v>105000</v>
      </c>
    </row>
    <row r="48" spans="2:9" s="261" customFormat="1" ht="72.75" customHeight="1" thickBot="1">
      <c r="B48" s="451" t="s">
        <v>273</v>
      </c>
      <c r="C48" s="452"/>
      <c r="D48" s="452"/>
      <c r="E48" s="483" t="s">
        <v>452</v>
      </c>
      <c r="F48" s="492"/>
      <c r="G48" s="526">
        <f>G49+G50</f>
        <v>105000</v>
      </c>
      <c r="H48" s="526"/>
      <c r="I48" s="527">
        <f t="shared" si="0"/>
        <v>105000</v>
      </c>
    </row>
    <row r="49" spans="2:9" s="261" customFormat="1" ht="75.75" customHeight="1">
      <c r="B49" s="377" t="s">
        <v>88</v>
      </c>
      <c r="C49" s="528">
        <v>4030</v>
      </c>
      <c r="D49" s="529" t="s">
        <v>453</v>
      </c>
      <c r="E49" s="530" t="s">
        <v>454</v>
      </c>
      <c r="F49" s="531" t="s">
        <v>10</v>
      </c>
      <c r="G49" s="532">
        <v>80000</v>
      </c>
      <c r="H49" s="532"/>
      <c r="I49" s="401">
        <f t="shared" si="0"/>
        <v>80000</v>
      </c>
    </row>
    <row r="50" spans="2:9" s="261" customFormat="1" ht="65.25" customHeight="1" thickBot="1">
      <c r="B50" s="427" t="s">
        <v>89</v>
      </c>
      <c r="C50" s="533">
        <v>4040</v>
      </c>
      <c r="D50" s="516" t="s">
        <v>274</v>
      </c>
      <c r="E50" s="534" t="s">
        <v>90</v>
      </c>
      <c r="F50" s="543" t="s">
        <v>42</v>
      </c>
      <c r="G50" s="398">
        <v>25000</v>
      </c>
      <c r="H50" s="398"/>
      <c r="I50" s="429">
        <f t="shared" si="0"/>
        <v>25000</v>
      </c>
    </row>
    <row r="51" spans="2:9" s="261" customFormat="1" ht="65.25" customHeight="1">
      <c r="B51" s="339" t="s">
        <v>279</v>
      </c>
      <c r="C51" s="339"/>
      <c r="D51" s="339"/>
      <c r="E51" s="322" t="s">
        <v>487</v>
      </c>
      <c r="F51" s="491"/>
      <c r="G51" s="524">
        <v>22000</v>
      </c>
      <c r="H51" s="524"/>
      <c r="I51" s="525">
        <v>22000</v>
      </c>
    </row>
    <row r="52" spans="2:9" s="261" customFormat="1" ht="65.25" customHeight="1" thickBot="1">
      <c r="B52" s="413" t="s">
        <v>280</v>
      </c>
      <c r="C52" s="413"/>
      <c r="D52" s="413"/>
      <c r="E52" s="414" t="s">
        <v>487</v>
      </c>
      <c r="F52" s="492"/>
      <c r="G52" s="526">
        <v>22000</v>
      </c>
      <c r="H52" s="526"/>
      <c r="I52" s="527">
        <v>22000</v>
      </c>
    </row>
    <row r="53" spans="2:9" s="261" customFormat="1" ht="89.25" customHeight="1" thickBot="1">
      <c r="B53" s="570" t="s">
        <v>410</v>
      </c>
      <c r="C53" s="570" t="s">
        <v>411</v>
      </c>
      <c r="D53" s="570" t="s">
        <v>492</v>
      </c>
      <c r="E53" s="571" t="s">
        <v>412</v>
      </c>
      <c r="F53" s="580" t="s">
        <v>414</v>
      </c>
      <c r="G53" s="581">
        <v>22000</v>
      </c>
      <c r="H53" s="581"/>
      <c r="I53" s="582">
        <v>22000</v>
      </c>
    </row>
    <row r="54" spans="1:9" ht="33" customHeight="1" thickBot="1">
      <c r="A54" s="218"/>
      <c r="B54" s="535"/>
      <c r="C54" s="536"/>
      <c r="D54" s="537"/>
      <c r="E54" s="538" t="s">
        <v>494</v>
      </c>
      <c r="F54" s="539"/>
      <c r="G54" s="540">
        <f>G6+G23+G35+G47</f>
        <v>7160684</v>
      </c>
      <c r="H54" s="540">
        <f>H6+H23+H35+H47</f>
        <v>403900</v>
      </c>
      <c r="I54" s="541">
        <f t="shared" si="0"/>
        <v>7564584</v>
      </c>
    </row>
    <row r="55" spans="1:9" ht="14.25">
      <c r="A55" s="218"/>
      <c r="B55" s="218"/>
      <c r="C55" s="269"/>
      <c r="D55" s="269"/>
      <c r="E55" s="270"/>
      <c r="F55" s="270"/>
      <c r="G55" s="271"/>
      <c r="H55" s="271"/>
      <c r="I55" s="271"/>
    </row>
    <row r="56" spans="1:9" ht="24.75" customHeight="1">
      <c r="A56" s="218"/>
      <c r="B56" s="218"/>
      <c r="C56" s="272"/>
      <c r="D56" s="272"/>
      <c r="E56" s="558" t="s">
        <v>399</v>
      </c>
      <c r="F56" s="217"/>
      <c r="G56" s="273"/>
      <c r="H56" s="557" t="s">
        <v>470</v>
      </c>
      <c r="I56" s="273"/>
    </row>
    <row r="57" spans="1:9" ht="12.75">
      <c r="A57" s="218"/>
      <c r="B57" s="218"/>
      <c r="C57" s="272"/>
      <c r="D57" s="272"/>
      <c r="E57" s="217"/>
      <c r="F57" s="217"/>
      <c r="G57" s="273"/>
      <c r="H57" s="273"/>
      <c r="I57" s="273"/>
    </row>
    <row r="58" spans="1:9" ht="12.75">
      <c r="A58" s="218"/>
      <c r="B58" s="218"/>
      <c r="C58" s="272"/>
      <c r="D58" s="272"/>
      <c r="E58" s="217"/>
      <c r="F58" s="217"/>
      <c r="G58" s="273"/>
      <c r="H58" s="273"/>
      <c r="I58" s="273"/>
    </row>
    <row r="59" spans="1:9" ht="12.75">
      <c r="A59" s="218"/>
      <c r="B59" s="218"/>
      <c r="C59" s="272"/>
      <c r="D59" s="272"/>
      <c r="E59" s="217"/>
      <c r="F59" s="217"/>
      <c r="G59" s="273"/>
      <c r="H59" s="273"/>
      <c r="I59" s="273"/>
    </row>
    <row r="60" spans="1:9" ht="12.75">
      <c r="A60" s="218"/>
      <c r="B60" s="218"/>
      <c r="C60" s="272"/>
      <c r="D60" s="272"/>
      <c r="E60" s="217"/>
      <c r="F60" s="217"/>
      <c r="G60" s="273"/>
      <c r="H60" s="273"/>
      <c r="I60" s="273"/>
    </row>
    <row r="61" spans="1:9" ht="12.75">
      <c r="A61" s="218"/>
      <c r="B61" s="218"/>
      <c r="C61" s="272"/>
      <c r="D61" s="272"/>
      <c r="E61" s="217"/>
      <c r="F61" s="217"/>
      <c r="G61" s="273"/>
      <c r="H61" s="273"/>
      <c r="I61" s="273"/>
    </row>
    <row r="62" spans="1:9" ht="12.75">
      <c r="A62" s="218"/>
      <c r="B62" s="218"/>
      <c r="C62" s="272"/>
      <c r="D62" s="272"/>
      <c r="E62" s="217"/>
      <c r="F62" s="217"/>
      <c r="G62" s="273"/>
      <c r="H62" s="273"/>
      <c r="I62" s="273"/>
    </row>
    <row r="63" spans="1:9" ht="12.75">
      <c r="A63" s="218"/>
      <c r="B63" s="218"/>
      <c r="C63" s="272"/>
      <c r="D63" s="272"/>
      <c r="E63" s="217"/>
      <c r="F63" s="217"/>
      <c r="G63" s="273"/>
      <c r="H63" s="273"/>
      <c r="I63" s="273"/>
    </row>
    <row r="64" spans="1:9" ht="12.75">
      <c r="A64" s="218"/>
      <c r="B64" s="218"/>
      <c r="C64" s="272"/>
      <c r="D64" s="272"/>
      <c r="E64" s="217"/>
      <c r="F64" s="217"/>
      <c r="G64" s="273"/>
      <c r="H64" s="273"/>
      <c r="I64" s="273"/>
    </row>
    <row r="65" spans="1:9" ht="12.75">
      <c r="A65" s="218"/>
      <c r="B65" s="218"/>
      <c r="C65" s="272"/>
      <c r="D65" s="272"/>
      <c r="E65" s="217"/>
      <c r="F65" s="217"/>
      <c r="G65" s="273"/>
      <c r="H65" s="273"/>
      <c r="I65" s="273"/>
    </row>
    <row r="66" spans="1:9" ht="12.75">
      <c r="A66" s="218"/>
      <c r="B66" s="218"/>
      <c r="C66" s="272"/>
      <c r="D66" s="272"/>
      <c r="E66" s="217"/>
      <c r="F66" s="217"/>
      <c r="G66" s="273"/>
      <c r="H66" s="273"/>
      <c r="I66" s="273"/>
    </row>
    <row r="67" spans="1:9" ht="12.75">
      <c r="A67" s="218"/>
      <c r="B67" s="218"/>
      <c r="C67" s="272"/>
      <c r="D67" s="272"/>
      <c r="E67" s="217"/>
      <c r="F67" s="217"/>
      <c r="G67" s="273"/>
      <c r="H67" s="273"/>
      <c r="I67" s="273"/>
    </row>
    <row r="68" spans="1:9" ht="12.75">
      <c r="A68" s="218"/>
      <c r="B68" s="218"/>
      <c r="C68" s="272"/>
      <c r="D68" s="272"/>
      <c r="E68" s="217"/>
      <c r="F68" s="217"/>
      <c r="G68" s="273"/>
      <c r="H68" s="273"/>
      <c r="I68" s="273"/>
    </row>
    <row r="69" spans="1:9" ht="12.75">
      <c r="A69" s="218"/>
      <c r="B69" s="218"/>
      <c r="C69" s="272"/>
      <c r="D69" s="272"/>
      <c r="E69" s="217"/>
      <c r="F69" s="217"/>
      <c r="G69" s="273"/>
      <c r="H69" s="273"/>
      <c r="I69" s="273"/>
    </row>
    <row r="70" spans="1:9" ht="12.75">
      <c r="A70" s="218"/>
      <c r="B70" s="218"/>
      <c r="C70" s="272"/>
      <c r="D70" s="272"/>
      <c r="E70" s="217"/>
      <c r="F70" s="217"/>
      <c r="G70" s="273"/>
      <c r="H70" s="273"/>
      <c r="I70" s="273"/>
    </row>
    <row r="71" spans="1:9" ht="12.75">
      <c r="A71" s="218"/>
      <c r="B71" s="218"/>
      <c r="C71" s="272"/>
      <c r="D71" s="272"/>
      <c r="E71" s="217"/>
      <c r="F71" s="217"/>
      <c r="G71" s="273"/>
      <c r="H71" s="273"/>
      <c r="I71" s="273"/>
    </row>
    <row r="72" spans="1:9" ht="12.75">
      <c r="A72" s="218"/>
      <c r="B72" s="218"/>
      <c r="C72" s="272"/>
      <c r="D72" s="272"/>
      <c r="E72" s="217"/>
      <c r="F72" s="217"/>
      <c r="G72" s="273"/>
      <c r="H72" s="273"/>
      <c r="I72" s="273"/>
    </row>
    <row r="73" spans="1:9" ht="12.75">
      <c r="A73" s="218"/>
      <c r="B73" s="218"/>
      <c r="C73" s="272"/>
      <c r="D73" s="272"/>
      <c r="E73" s="217"/>
      <c r="F73" s="217"/>
      <c r="G73" s="273"/>
      <c r="H73" s="273"/>
      <c r="I73" s="273"/>
    </row>
    <row r="74" spans="1:9" ht="12.75">
      <c r="A74" s="218"/>
      <c r="B74" s="218"/>
      <c r="C74" s="272"/>
      <c r="D74" s="272"/>
      <c r="E74" s="217"/>
      <c r="F74" s="217"/>
      <c r="G74" s="273"/>
      <c r="H74" s="273"/>
      <c r="I74" s="273"/>
    </row>
    <row r="75" spans="1:9" ht="12.75">
      <c r="A75" s="218"/>
      <c r="B75" s="218"/>
      <c r="C75" s="272"/>
      <c r="D75" s="272"/>
      <c r="E75" s="217"/>
      <c r="F75" s="217"/>
      <c r="G75" s="273"/>
      <c r="H75" s="273"/>
      <c r="I75" s="273"/>
    </row>
    <row r="76" spans="1:9" ht="12.75">
      <c r="A76" s="218"/>
      <c r="B76" s="218"/>
      <c r="C76" s="272"/>
      <c r="D76" s="272"/>
      <c r="E76" s="217"/>
      <c r="F76" s="217"/>
      <c r="G76" s="273"/>
      <c r="H76" s="273"/>
      <c r="I76" s="273"/>
    </row>
    <row r="77" spans="1:9" ht="12.75">
      <c r="A77" s="218"/>
      <c r="B77" s="218"/>
      <c r="C77" s="272"/>
      <c r="D77" s="272"/>
      <c r="E77" s="217"/>
      <c r="F77" s="217"/>
      <c r="G77" s="273"/>
      <c r="H77" s="273"/>
      <c r="I77" s="273"/>
    </row>
    <row r="78" spans="1:9" ht="12.75">
      <c r="A78" s="218"/>
      <c r="B78" s="218"/>
      <c r="C78" s="272"/>
      <c r="D78" s="272"/>
      <c r="E78" s="217"/>
      <c r="F78" s="217"/>
      <c r="G78" s="273"/>
      <c r="H78" s="273"/>
      <c r="I78" s="273"/>
    </row>
    <row r="79" spans="1:9" ht="12.75">
      <c r="A79" s="218"/>
      <c r="B79" s="218"/>
      <c r="C79" s="272"/>
      <c r="D79" s="272"/>
      <c r="E79" s="217"/>
      <c r="F79" s="217"/>
      <c r="G79" s="273"/>
      <c r="H79" s="273"/>
      <c r="I79" s="273"/>
    </row>
    <row r="80" spans="1:9" ht="12.75">
      <c r="A80" s="218"/>
      <c r="B80" s="218"/>
      <c r="C80" s="272"/>
      <c r="D80" s="272"/>
      <c r="E80" s="217"/>
      <c r="F80" s="217"/>
      <c r="G80" s="273"/>
      <c r="H80" s="273"/>
      <c r="I80" s="273"/>
    </row>
    <row r="81" spans="1:9" ht="12.75">
      <c r="A81" s="218"/>
      <c r="B81" s="218"/>
      <c r="C81" s="272"/>
      <c r="D81" s="272"/>
      <c r="E81" s="217"/>
      <c r="F81" s="217"/>
      <c r="G81" s="273"/>
      <c r="H81" s="273"/>
      <c r="I81" s="273"/>
    </row>
    <row r="82" spans="1:9" ht="12.75">
      <c r="A82" s="218"/>
      <c r="B82" s="218"/>
      <c r="C82" s="272"/>
      <c r="D82" s="272"/>
      <c r="E82" s="217"/>
      <c r="F82" s="217"/>
      <c r="G82" s="273"/>
      <c r="H82" s="273"/>
      <c r="I82" s="273"/>
    </row>
    <row r="83" spans="1:9" ht="12.75">
      <c r="A83" s="218"/>
      <c r="B83" s="218"/>
      <c r="C83" s="272"/>
      <c r="D83" s="272"/>
      <c r="E83" s="217"/>
      <c r="F83" s="217"/>
      <c r="G83" s="273"/>
      <c r="H83" s="273"/>
      <c r="I83" s="273"/>
    </row>
    <row r="84" spans="3:9" ht="12.75">
      <c r="C84" s="272"/>
      <c r="D84" s="272"/>
      <c r="E84" s="217"/>
      <c r="F84" s="217"/>
      <c r="G84" s="273"/>
      <c r="H84" s="273"/>
      <c r="I84" s="273"/>
    </row>
    <row r="85" spans="3:9" ht="12.75">
      <c r="C85" s="216"/>
      <c r="D85" s="216"/>
      <c r="E85" s="217"/>
      <c r="F85" s="217"/>
      <c r="G85" s="274"/>
      <c r="H85" s="274"/>
      <c r="I85" s="274"/>
    </row>
    <row r="86" spans="3:9" ht="12.75">
      <c r="C86" s="216"/>
      <c r="D86" s="216"/>
      <c r="E86" s="217"/>
      <c r="F86" s="217"/>
      <c r="G86" s="274"/>
      <c r="H86" s="274"/>
      <c r="I86" s="274"/>
    </row>
    <row r="87" spans="3:9" ht="12.75">
      <c r="C87" s="216"/>
      <c r="D87" s="216"/>
      <c r="E87" s="217"/>
      <c r="F87" s="217"/>
      <c r="G87" s="274"/>
      <c r="H87" s="274"/>
      <c r="I87" s="274"/>
    </row>
    <row r="88" spans="3:9" ht="12.75">
      <c r="C88" s="216"/>
      <c r="D88" s="216"/>
      <c r="E88" s="217"/>
      <c r="F88" s="217"/>
      <c r="G88" s="274"/>
      <c r="H88" s="274"/>
      <c r="I88" s="274"/>
    </row>
    <row r="89" spans="3:9" ht="12.75">
      <c r="C89" s="216"/>
      <c r="D89" s="216"/>
      <c r="E89" s="217"/>
      <c r="F89" s="217"/>
      <c r="G89" s="274"/>
      <c r="H89" s="274"/>
      <c r="I89" s="274"/>
    </row>
    <row r="90" spans="3:9" ht="12.75">
      <c r="C90" s="216"/>
      <c r="D90" s="216"/>
      <c r="E90" s="217"/>
      <c r="F90" s="217"/>
      <c r="G90" s="274"/>
      <c r="H90" s="274"/>
      <c r="I90" s="274"/>
    </row>
    <row r="91" spans="3:9" ht="12.75">
      <c r="C91" s="216"/>
      <c r="D91" s="216"/>
      <c r="E91" s="217"/>
      <c r="F91" s="217"/>
      <c r="G91" s="274"/>
      <c r="H91" s="274"/>
      <c r="I91" s="274"/>
    </row>
    <row r="92" spans="3:9" ht="12.75">
      <c r="C92" s="216"/>
      <c r="D92" s="216"/>
      <c r="E92" s="217"/>
      <c r="F92" s="217"/>
      <c r="G92" s="274"/>
      <c r="H92" s="274"/>
      <c r="I92" s="274"/>
    </row>
    <row r="93" spans="3:9" ht="12.75">
      <c r="C93" s="216"/>
      <c r="D93" s="216"/>
      <c r="E93" s="217"/>
      <c r="F93" s="217"/>
      <c r="G93" s="274"/>
      <c r="H93" s="274"/>
      <c r="I93" s="274"/>
    </row>
    <row r="94" spans="3:9" ht="12.75">
      <c r="C94" s="216"/>
      <c r="D94" s="216"/>
      <c r="E94" s="217"/>
      <c r="F94" s="217"/>
      <c r="G94" s="274"/>
      <c r="H94" s="274"/>
      <c r="I94" s="274"/>
    </row>
    <row r="95" spans="3:9" ht="12.75">
      <c r="C95" s="216"/>
      <c r="D95" s="216"/>
      <c r="E95" s="217"/>
      <c r="F95" s="217"/>
      <c r="G95" s="274"/>
      <c r="H95" s="274"/>
      <c r="I95" s="274"/>
    </row>
    <row r="96" spans="3:9" ht="12.75">
      <c r="C96" s="216"/>
      <c r="D96" s="216"/>
      <c r="E96" s="217"/>
      <c r="F96" s="217"/>
      <c r="G96" s="274"/>
      <c r="H96" s="274"/>
      <c r="I96" s="274"/>
    </row>
    <row r="97" spans="3:9" ht="12.75">
      <c r="C97" s="216"/>
      <c r="D97" s="216"/>
      <c r="E97" s="217"/>
      <c r="F97" s="217"/>
      <c r="G97" s="274"/>
      <c r="H97" s="274"/>
      <c r="I97" s="274"/>
    </row>
    <row r="98" spans="3:9" ht="12.75">
      <c r="C98" s="216"/>
      <c r="D98" s="216"/>
      <c r="E98" s="217"/>
      <c r="F98" s="217"/>
      <c r="G98" s="274"/>
      <c r="H98" s="274"/>
      <c r="I98" s="274"/>
    </row>
    <row r="99" spans="3:9" ht="12.75">
      <c r="C99" s="216"/>
      <c r="D99" s="216"/>
      <c r="E99" s="217"/>
      <c r="F99" s="217"/>
      <c r="G99" s="274"/>
      <c r="H99" s="274"/>
      <c r="I99" s="274"/>
    </row>
    <row r="100" spans="3:9" ht="12.75">
      <c r="C100" s="216"/>
      <c r="D100" s="216"/>
      <c r="E100" s="217"/>
      <c r="F100" s="217"/>
      <c r="G100" s="274"/>
      <c r="H100" s="274"/>
      <c r="I100" s="274"/>
    </row>
    <row r="101" spans="3:9" ht="12.75">
      <c r="C101" s="216"/>
      <c r="D101" s="216"/>
      <c r="E101" s="217"/>
      <c r="F101" s="217"/>
      <c r="G101" s="274"/>
      <c r="H101" s="274"/>
      <c r="I101" s="274"/>
    </row>
    <row r="102" spans="3:9" ht="12.75">
      <c r="C102" s="216"/>
      <c r="D102" s="216"/>
      <c r="E102" s="217"/>
      <c r="F102" s="217"/>
      <c r="G102" s="274"/>
      <c r="H102" s="274"/>
      <c r="I102" s="274"/>
    </row>
    <row r="103" spans="3:9" ht="12.75">
      <c r="C103" s="216"/>
      <c r="D103" s="216"/>
      <c r="E103" s="217"/>
      <c r="F103" s="217"/>
      <c r="G103" s="274"/>
      <c r="H103" s="274"/>
      <c r="I103" s="274"/>
    </row>
    <row r="104" spans="3:9" ht="12.75">
      <c r="C104" s="216"/>
      <c r="D104" s="216"/>
      <c r="E104" s="217"/>
      <c r="F104" s="217"/>
      <c r="G104" s="274"/>
      <c r="H104" s="274"/>
      <c r="I104" s="274"/>
    </row>
    <row r="105" spans="3:9" ht="12.75">
      <c r="C105" s="216"/>
      <c r="D105" s="216"/>
      <c r="E105" s="217"/>
      <c r="F105" s="217"/>
      <c r="G105" s="274"/>
      <c r="H105" s="274"/>
      <c r="I105" s="274"/>
    </row>
    <row r="106" spans="3:9" ht="12.75">
      <c r="C106" s="216"/>
      <c r="D106" s="216"/>
      <c r="E106" s="217"/>
      <c r="F106" s="217"/>
      <c r="G106" s="274"/>
      <c r="H106" s="274"/>
      <c r="I106" s="274"/>
    </row>
    <row r="107" spans="3:9" ht="12.75">
      <c r="C107" s="216"/>
      <c r="D107" s="216"/>
      <c r="E107" s="217"/>
      <c r="F107" s="217"/>
      <c r="G107" s="274"/>
      <c r="H107" s="274"/>
      <c r="I107" s="274"/>
    </row>
    <row r="108" spans="3:9" ht="12.75">
      <c r="C108" s="216"/>
      <c r="D108" s="216"/>
      <c r="E108" s="217"/>
      <c r="F108" s="217"/>
      <c r="G108" s="274"/>
      <c r="H108" s="274"/>
      <c r="I108" s="274"/>
    </row>
    <row r="109" spans="3:9" ht="12.75">
      <c r="C109" s="216"/>
      <c r="D109" s="216"/>
      <c r="E109" s="217"/>
      <c r="F109" s="217"/>
      <c r="G109" s="274"/>
      <c r="H109" s="274"/>
      <c r="I109" s="274"/>
    </row>
    <row r="110" spans="3:9" ht="12.75">
      <c r="C110" s="216"/>
      <c r="D110" s="216"/>
      <c r="E110" s="217"/>
      <c r="F110" s="217"/>
      <c r="G110" s="274"/>
      <c r="H110" s="274"/>
      <c r="I110" s="274"/>
    </row>
    <row r="111" spans="3:9" ht="12.75">
      <c r="C111" s="216"/>
      <c r="D111" s="216"/>
      <c r="E111" s="217"/>
      <c r="F111" s="217"/>
      <c r="G111" s="274"/>
      <c r="H111" s="274"/>
      <c r="I111" s="274"/>
    </row>
    <row r="112" spans="3:9" ht="12.75">
      <c r="C112" s="216"/>
      <c r="D112" s="216"/>
      <c r="E112" s="217"/>
      <c r="F112" s="217"/>
      <c r="G112" s="274"/>
      <c r="H112" s="274"/>
      <c r="I112" s="274"/>
    </row>
    <row r="113" spans="3:9" ht="12.75">
      <c r="C113" s="216"/>
      <c r="D113" s="216"/>
      <c r="E113" s="217"/>
      <c r="F113" s="217"/>
      <c r="G113" s="274"/>
      <c r="H113" s="274"/>
      <c r="I113" s="274"/>
    </row>
    <row r="114" spans="3:9" ht="12.75">
      <c r="C114" s="216"/>
      <c r="D114" s="216"/>
      <c r="E114" s="217"/>
      <c r="F114" s="217"/>
      <c r="G114" s="274"/>
      <c r="H114" s="274"/>
      <c r="I114" s="274"/>
    </row>
    <row r="115" spans="3:9" ht="12.75">
      <c r="C115" s="216"/>
      <c r="D115" s="216"/>
      <c r="E115" s="217"/>
      <c r="F115" s="217"/>
      <c r="G115" s="274"/>
      <c r="H115" s="274"/>
      <c r="I115" s="274"/>
    </row>
    <row r="116" spans="3:9" ht="12.75">
      <c r="C116" s="216"/>
      <c r="D116" s="216"/>
      <c r="E116" s="217"/>
      <c r="F116" s="217"/>
      <c r="G116" s="274"/>
      <c r="H116" s="274"/>
      <c r="I116" s="274"/>
    </row>
    <row r="117" spans="3:9" ht="12.75">
      <c r="C117" s="216"/>
      <c r="D117" s="216"/>
      <c r="E117" s="217"/>
      <c r="F117" s="217"/>
      <c r="G117" s="274"/>
      <c r="H117" s="274"/>
      <c r="I117" s="274"/>
    </row>
    <row r="118" spans="3:9" ht="12.75">
      <c r="C118" s="216"/>
      <c r="D118" s="216"/>
      <c r="E118" s="217"/>
      <c r="F118" s="217"/>
      <c r="G118" s="274"/>
      <c r="H118" s="274"/>
      <c r="I118" s="274"/>
    </row>
    <row r="119" spans="3:9" ht="12.75">
      <c r="C119" s="216"/>
      <c r="D119" s="216"/>
      <c r="E119" s="217"/>
      <c r="F119" s="217"/>
      <c r="G119" s="274"/>
      <c r="H119" s="274"/>
      <c r="I119" s="274"/>
    </row>
    <row r="120" spans="3:9" ht="12.75">
      <c r="C120" s="216"/>
      <c r="D120" s="216"/>
      <c r="E120" s="217"/>
      <c r="F120" s="217"/>
      <c r="G120" s="274"/>
      <c r="H120" s="274"/>
      <c r="I120" s="274"/>
    </row>
    <row r="121" spans="3:9" ht="12.75">
      <c r="C121" s="216"/>
      <c r="D121" s="216"/>
      <c r="E121" s="217"/>
      <c r="F121" s="217"/>
      <c r="G121" s="274"/>
      <c r="H121" s="274"/>
      <c r="I121" s="274"/>
    </row>
    <row r="122" spans="3:9" ht="12.75">
      <c r="C122" s="216"/>
      <c r="D122" s="216"/>
      <c r="E122" s="217"/>
      <c r="F122" s="217"/>
      <c r="G122" s="274"/>
      <c r="H122" s="274"/>
      <c r="I122" s="274"/>
    </row>
    <row r="123" spans="3:9" ht="12.75">
      <c r="C123" s="216"/>
      <c r="D123" s="216"/>
      <c r="E123" s="217"/>
      <c r="F123" s="217"/>
      <c r="G123" s="274"/>
      <c r="H123" s="274"/>
      <c r="I123" s="274"/>
    </row>
    <row r="124" spans="3:9" ht="12.75">
      <c r="C124" s="216"/>
      <c r="D124" s="216"/>
      <c r="E124" s="217"/>
      <c r="F124" s="217"/>
      <c r="G124" s="274"/>
      <c r="H124" s="274"/>
      <c r="I124" s="274"/>
    </row>
    <row r="125" spans="3:9" ht="12.75">
      <c r="C125" s="216"/>
      <c r="D125" s="216"/>
      <c r="E125" s="217"/>
      <c r="F125" s="217"/>
      <c r="G125" s="274"/>
      <c r="H125" s="274"/>
      <c r="I125" s="274"/>
    </row>
    <row r="126" spans="3:9" ht="12.75">
      <c r="C126" s="216"/>
      <c r="D126" s="216"/>
      <c r="E126" s="217"/>
      <c r="F126" s="217"/>
      <c r="G126" s="274"/>
      <c r="H126" s="274"/>
      <c r="I126" s="274"/>
    </row>
    <row r="127" spans="3:9" ht="12.75">
      <c r="C127" s="216"/>
      <c r="D127" s="216"/>
      <c r="E127" s="217"/>
      <c r="F127" s="217"/>
      <c r="G127" s="274"/>
      <c r="H127" s="274"/>
      <c r="I127" s="274"/>
    </row>
    <row r="128" ht="12.75">
      <c r="F128" s="276"/>
    </row>
    <row r="129" ht="12.75">
      <c r="F129" s="276"/>
    </row>
    <row r="130" ht="12.75">
      <c r="F130" s="276"/>
    </row>
    <row r="131" ht="12.75">
      <c r="F131" s="276"/>
    </row>
    <row r="132" ht="12.75">
      <c r="F132" s="276"/>
    </row>
    <row r="133" ht="12.75">
      <c r="F133" s="276"/>
    </row>
    <row r="134" ht="12.75">
      <c r="F134" s="276"/>
    </row>
    <row r="135" ht="12.75">
      <c r="F135" s="276"/>
    </row>
    <row r="136" ht="12.75">
      <c r="F136" s="276"/>
    </row>
    <row r="137" ht="12.75">
      <c r="F137" s="276"/>
    </row>
    <row r="138" ht="12.75">
      <c r="F138" s="276"/>
    </row>
    <row r="139" ht="12.75">
      <c r="F139" s="276"/>
    </row>
    <row r="140" ht="12.75">
      <c r="F140" s="276"/>
    </row>
    <row r="141" ht="12.75">
      <c r="F141" s="276"/>
    </row>
    <row r="142" ht="12.75">
      <c r="F142" s="276"/>
    </row>
    <row r="143" ht="12.75">
      <c r="F143" s="276"/>
    </row>
    <row r="144" ht="12.75">
      <c r="F144" s="276"/>
    </row>
    <row r="145" ht="12.75">
      <c r="F145" s="276"/>
    </row>
    <row r="146" ht="12.75">
      <c r="F146" s="276"/>
    </row>
    <row r="147" ht="12.75">
      <c r="F147" s="276"/>
    </row>
    <row r="148" ht="12.75">
      <c r="F148" s="276"/>
    </row>
    <row r="149" ht="12.75">
      <c r="F149" s="276"/>
    </row>
    <row r="150" ht="12.75">
      <c r="F150" s="276"/>
    </row>
    <row r="151" ht="12.75">
      <c r="F151" s="276"/>
    </row>
    <row r="152" ht="12.75">
      <c r="F152" s="276"/>
    </row>
    <row r="153" ht="12.75">
      <c r="F153" s="276"/>
    </row>
    <row r="154" ht="12.75">
      <c r="F154" s="276"/>
    </row>
    <row r="155" ht="12.75">
      <c r="F155" s="276"/>
    </row>
    <row r="156" ht="12.75">
      <c r="F156" s="276"/>
    </row>
    <row r="157" ht="12.75">
      <c r="F157" s="276"/>
    </row>
    <row r="158" ht="12.75">
      <c r="F158" s="276"/>
    </row>
    <row r="159" ht="12.75">
      <c r="F159" s="276"/>
    </row>
    <row r="160" ht="12.75">
      <c r="F160" s="276"/>
    </row>
    <row r="161" ht="12.75">
      <c r="F161" s="276"/>
    </row>
    <row r="162" ht="12.75">
      <c r="F162" s="276"/>
    </row>
    <row r="163" ht="12.75">
      <c r="F163" s="276"/>
    </row>
    <row r="164" ht="12.75">
      <c r="F164" s="276"/>
    </row>
    <row r="165" ht="12.75">
      <c r="F165" s="276"/>
    </row>
    <row r="166" ht="12.75">
      <c r="F166" s="276"/>
    </row>
    <row r="167" ht="12.75">
      <c r="F167" s="276"/>
    </row>
    <row r="168" ht="12.75">
      <c r="F168" s="276"/>
    </row>
    <row r="169" ht="12.75">
      <c r="F169" s="276"/>
    </row>
    <row r="170" ht="12.75">
      <c r="F170" s="276"/>
    </row>
    <row r="171" ht="12.75">
      <c r="F171" s="276"/>
    </row>
    <row r="172" ht="12.75">
      <c r="F172" s="276"/>
    </row>
    <row r="173" ht="12.75">
      <c r="F173" s="276"/>
    </row>
    <row r="174" ht="12.75">
      <c r="F174" s="276"/>
    </row>
    <row r="175" ht="12.75">
      <c r="F175" s="276"/>
    </row>
    <row r="176" ht="12.75">
      <c r="F176" s="276"/>
    </row>
    <row r="177" ht="12.75">
      <c r="F177" s="276"/>
    </row>
    <row r="178" ht="12.75">
      <c r="F178" s="276"/>
    </row>
    <row r="179" ht="12.75">
      <c r="F179" s="276"/>
    </row>
    <row r="180" ht="12.75">
      <c r="F180" s="276"/>
    </row>
    <row r="181" ht="12.75">
      <c r="F181" s="276"/>
    </row>
    <row r="182" ht="12.75">
      <c r="F182" s="276"/>
    </row>
    <row r="183" ht="12.75">
      <c r="F183" s="276"/>
    </row>
    <row r="184" ht="12.75">
      <c r="F184" s="276"/>
    </row>
    <row r="185" ht="12.75">
      <c r="F185" s="276"/>
    </row>
    <row r="186" ht="12.75">
      <c r="F186" s="276"/>
    </row>
    <row r="187" ht="12.75">
      <c r="F187" s="276"/>
    </row>
    <row r="188" ht="12.75">
      <c r="F188" s="276"/>
    </row>
    <row r="189" ht="12.75">
      <c r="F189" s="276"/>
    </row>
    <row r="190" ht="12.75">
      <c r="F190" s="276"/>
    </row>
    <row r="191" ht="12.75">
      <c r="F191" s="276"/>
    </row>
    <row r="192" ht="12.75">
      <c r="F192" s="276"/>
    </row>
    <row r="193" ht="12.75">
      <c r="F193" s="276"/>
    </row>
    <row r="194" ht="12.75">
      <c r="F194" s="276"/>
    </row>
    <row r="195" ht="12.75">
      <c r="F195" s="276"/>
    </row>
    <row r="196" ht="12.75">
      <c r="F196" s="276"/>
    </row>
    <row r="197" ht="12.75">
      <c r="F197" s="276"/>
    </row>
    <row r="198" ht="12.75">
      <c r="F198" s="276"/>
    </row>
    <row r="199" ht="12.75">
      <c r="F199" s="276"/>
    </row>
    <row r="200" ht="12.75">
      <c r="F200" s="276"/>
    </row>
    <row r="201" ht="12.75">
      <c r="F201" s="276"/>
    </row>
    <row r="202" ht="12.75">
      <c r="F202" s="276"/>
    </row>
    <row r="203" ht="12.75">
      <c r="F203" s="276"/>
    </row>
    <row r="204" ht="12.75">
      <c r="F204" s="276"/>
    </row>
    <row r="205" ht="12.75">
      <c r="F205" s="276"/>
    </row>
    <row r="206" ht="12.75">
      <c r="F206" s="276"/>
    </row>
    <row r="207" ht="12.75">
      <c r="F207" s="276"/>
    </row>
    <row r="208" ht="12.75">
      <c r="F208" s="276"/>
    </row>
    <row r="209" ht="12.75">
      <c r="F209" s="276"/>
    </row>
    <row r="210" ht="12.75">
      <c r="F210" s="276"/>
    </row>
    <row r="211" ht="12.75">
      <c r="F211" s="276"/>
    </row>
    <row r="212" ht="12.75">
      <c r="F212" s="276"/>
    </row>
    <row r="213" ht="12.75">
      <c r="F213" s="276"/>
    </row>
    <row r="214" ht="12.75">
      <c r="F214" s="276"/>
    </row>
    <row r="215" ht="12.75">
      <c r="F215" s="276"/>
    </row>
    <row r="216" ht="12.75">
      <c r="F216" s="276"/>
    </row>
    <row r="217" ht="12.75">
      <c r="F217" s="276"/>
    </row>
    <row r="218" ht="12.75">
      <c r="F218" s="276"/>
    </row>
    <row r="219" ht="12.75">
      <c r="F219" s="276"/>
    </row>
    <row r="220" ht="12.75">
      <c r="F220" s="276"/>
    </row>
    <row r="221" ht="12.75">
      <c r="F221" s="276"/>
    </row>
    <row r="222" ht="12.75">
      <c r="F222" s="276"/>
    </row>
    <row r="223" ht="12.75">
      <c r="F223" s="276"/>
    </row>
    <row r="224" ht="12.75">
      <c r="F224" s="276"/>
    </row>
    <row r="225" ht="12.75">
      <c r="F225" s="276"/>
    </row>
    <row r="226" ht="12.75">
      <c r="F226" s="276"/>
    </row>
    <row r="227" ht="12.75">
      <c r="F227" s="276"/>
    </row>
    <row r="228" ht="12.75">
      <c r="F228" s="276"/>
    </row>
    <row r="229" ht="12.75">
      <c r="F229" s="276"/>
    </row>
    <row r="230" ht="12.75">
      <c r="F230" s="276"/>
    </row>
    <row r="231" ht="12.75">
      <c r="F231" s="276"/>
    </row>
    <row r="232" ht="12.75">
      <c r="F232" s="276"/>
    </row>
    <row r="233" ht="12.75">
      <c r="F233" s="276"/>
    </row>
    <row r="234" ht="12.75">
      <c r="F234" s="276"/>
    </row>
    <row r="235" ht="12.75">
      <c r="F235" s="276"/>
    </row>
    <row r="236" ht="12.75">
      <c r="F236" s="276"/>
    </row>
    <row r="237" ht="12.75">
      <c r="F237" s="276"/>
    </row>
    <row r="238" ht="12.75">
      <c r="F238" s="276"/>
    </row>
    <row r="239" ht="12.75">
      <c r="F239" s="276"/>
    </row>
    <row r="240" ht="12.75">
      <c r="F240" s="276"/>
    </row>
    <row r="241" ht="12.75">
      <c r="F241" s="276"/>
    </row>
    <row r="242" ht="12.75">
      <c r="F242" s="276"/>
    </row>
    <row r="243" ht="12.75">
      <c r="F243" s="276"/>
    </row>
    <row r="244" ht="12.75">
      <c r="F244" s="276"/>
    </row>
    <row r="245" ht="12.75">
      <c r="F245" s="276"/>
    </row>
    <row r="246" ht="12.75">
      <c r="F246" s="276"/>
    </row>
    <row r="247" ht="12.75">
      <c r="F247" s="276"/>
    </row>
    <row r="248" ht="12.75">
      <c r="F248" s="276"/>
    </row>
    <row r="249" ht="12.75">
      <c r="F249" s="276"/>
    </row>
    <row r="250" ht="12.75">
      <c r="F250" s="276"/>
    </row>
    <row r="251" ht="12.75">
      <c r="F251" s="276"/>
    </row>
    <row r="252" ht="12.75">
      <c r="F252" s="276"/>
    </row>
    <row r="253" ht="12.75">
      <c r="F253" s="276"/>
    </row>
    <row r="254" ht="12.75">
      <c r="F254" s="276"/>
    </row>
    <row r="255" ht="12.75">
      <c r="F255" s="276"/>
    </row>
    <row r="256" ht="12.75">
      <c r="F256" s="276"/>
    </row>
    <row r="257" ht="12.75">
      <c r="F257" s="276"/>
    </row>
    <row r="258" ht="12.75">
      <c r="F258" s="276"/>
    </row>
    <row r="259" ht="12.75">
      <c r="F259" s="276"/>
    </row>
    <row r="260" ht="12.75">
      <c r="F260" s="276"/>
    </row>
    <row r="261" ht="12.75">
      <c r="F261" s="276"/>
    </row>
    <row r="262" ht="12.75">
      <c r="F262" s="276"/>
    </row>
    <row r="263" ht="12.75">
      <c r="F263" s="276"/>
    </row>
    <row r="264" ht="12.75">
      <c r="F264" s="276"/>
    </row>
    <row r="265" ht="12.75">
      <c r="F265" s="276"/>
    </row>
    <row r="266" ht="12.75">
      <c r="F266" s="276"/>
    </row>
    <row r="267" ht="12.75">
      <c r="F267" s="276"/>
    </row>
    <row r="268" ht="12.75">
      <c r="F268" s="276"/>
    </row>
    <row r="269" ht="12.75">
      <c r="F269" s="276"/>
    </row>
    <row r="270" ht="12.75">
      <c r="F270" s="276"/>
    </row>
    <row r="271" ht="12.75">
      <c r="F271" s="276"/>
    </row>
    <row r="272" ht="12.75">
      <c r="F272" s="276"/>
    </row>
    <row r="273" ht="12.75">
      <c r="F273" s="276"/>
    </row>
    <row r="274" ht="12.75">
      <c r="F274" s="276"/>
    </row>
    <row r="275" ht="12.75">
      <c r="F275" s="276"/>
    </row>
    <row r="276" ht="12.75">
      <c r="F276" s="276"/>
    </row>
    <row r="277" ht="12.75">
      <c r="F277" s="276"/>
    </row>
    <row r="278" ht="12.75">
      <c r="F278" s="276"/>
    </row>
    <row r="279" ht="12.75">
      <c r="F279" s="276"/>
    </row>
    <row r="280" ht="12.75">
      <c r="F280" s="276"/>
    </row>
    <row r="281" ht="12.75">
      <c r="F281" s="276"/>
    </row>
    <row r="282" ht="12.75">
      <c r="F282" s="276"/>
    </row>
    <row r="283" ht="12.75">
      <c r="F283" s="276"/>
    </row>
    <row r="284" ht="12.75">
      <c r="F284" s="276"/>
    </row>
    <row r="285" ht="12.75">
      <c r="F285" s="276"/>
    </row>
    <row r="286" ht="12.75">
      <c r="F286" s="276"/>
    </row>
    <row r="287" ht="12.75">
      <c r="F287" s="276"/>
    </row>
    <row r="288" ht="12.75">
      <c r="F288" s="276"/>
    </row>
    <row r="289" ht="12.75">
      <c r="F289" s="276"/>
    </row>
    <row r="290" ht="12.75">
      <c r="F290" s="276"/>
    </row>
    <row r="291" ht="12.75">
      <c r="F291" s="276"/>
    </row>
    <row r="292" ht="12.75">
      <c r="F292" s="276"/>
    </row>
    <row r="293" ht="12.75">
      <c r="F293" s="276"/>
    </row>
    <row r="294" ht="12.75">
      <c r="F294" s="276"/>
    </row>
    <row r="295" ht="12.75">
      <c r="F295" s="276"/>
    </row>
    <row r="296" ht="12.75">
      <c r="F296" s="276"/>
    </row>
    <row r="297" ht="12.75">
      <c r="F297" s="276"/>
    </row>
    <row r="298" ht="12.75">
      <c r="F298" s="276"/>
    </row>
    <row r="299" ht="12.75">
      <c r="F299" s="276"/>
    </row>
    <row r="300" ht="12.75">
      <c r="F300" s="276"/>
    </row>
    <row r="301" ht="12.75">
      <c r="F301" s="276"/>
    </row>
    <row r="302" ht="12.75">
      <c r="F302" s="276"/>
    </row>
    <row r="303" ht="12.75">
      <c r="F303" s="276"/>
    </row>
    <row r="304" ht="12.75">
      <c r="F304" s="276"/>
    </row>
    <row r="305" ht="12.75">
      <c r="F305" s="276"/>
    </row>
    <row r="306" ht="12.75">
      <c r="F306" s="276"/>
    </row>
    <row r="307" ht="12.75">
      <c r="F307" s="276"/>
    </row>
    <row r="308" ht="12.75">
      <c r="F308" s="276"/>
    </row>
    <row r="309" ht="12.75">
      <c r="F309" s="276"/>
    </row>
    <row r="310" ht="12.75">
      <c r="F310" s="276"/>
    </row>
    <row r="311" ht="12.75">
      <c r="F311" s="276"/>
    </row>
    <row r="312" ht="12.75">
      <c r="F312" s="276"/>
    </row>
    <row r="313" ht="12.75">
      <c r="F313" s="276"/>
    </row>
    <row r="314" ht="12.75">
      <c r="F314" s="276"/>
    </row>
    <row r="315" ht="12.75">
      <c r="F315" s="276"/>
    </row>
    <row r="316" ht="12.75">
      <c r="F316" s="276"/>
    </row>
    <row r="317" ht="12.75">
      <c r="F317" s="276"/>
    </row>
    <row r="318" ht="12.75">
      <c r="F318" s="276"/>
    </row>
    <row r="319" ht="12.75">
      <c r="F319" s="276"/>
    </row>
    <row r="320" ht="12.75">
      <c r="F320" s="276"/>
    </row>
    <row r="321" ht="12.75">
      <c r="F321" s="276"/>
    </row>
    <row r="322" ht="12.75">
      <c r="F322" s="276"/>
    </row>
    <row r="323" ht="12.75">
      <c r="F323" s="276"/>
    </row>
    <row r="324" ht="12.75">
      <c r="F324" s="276"/>
    </row>
    <row r="325" ht="12.75">
      <c r="F325" s="276"/>
    </row>
    <row r="326" ht="12.75">
      <c r="F326" s="276"/>
    </row>
    <row r="327" ht="12.75">
      <c r="F327" s="276"/>
    </row>
    <row r="328" ht="12.75">
      <c r="F328" s="276"/>
    </row>
    <row r="329" ht="12.75">
      <c r="F329" s="276"/>
    </row>
    <row r="330" ht="12.75">
      <c r="F330" s="276"/>
    </row>
    <row r="331" ht="12.75">
      <c r="F331" s="276"/>
    </row>
    <row r="332" ht="12.75">
      <c r="F332" s="276"/>
    </row>
    <row r="333" ht="12.75">
      <c r="F333" s="276"/>
    </row>
    <row r="334" ht="12.75">
      <c r="F334" s="276"/>
    </row>
    <row r="335" ht="12.75">
      <c r="F335" s="276"/>
    </row>
    <row r="336" ht="12.75">
      <c r="F336" s="276"/>
    </row>
    <row r="337" ht="12.75">
      <c r="F337" s="276"/>
    </row>
    <row r="338" ht="12.75">
      <c r="F338" s="276"/>
    </row>
    <row r="339" ht="12.75">
      <c r="F339" s="276"/>
    </row>
    <row r="340" ht="12.75">
      <c r="F340" s="276"/>
    </row>
    <row r="341" ht="12.75">
      <c r="F341" s="276"/>
    </row>
    <row r="342" ht="12.75">
      <c r="F342" s="276"/>
    </row>
    <row r="343" ht="12.75">
      <c r="F343" s="276"/>
    </row>
    <row r="344" ht="12.75">
      <c r="F344" s="276"/>
    </row>
    <row r="345" ht="12.75">
      <c r="F345" s="276"/>
    </row>
    <row r="346" ht="12.75">
      <c r="F346" s="276"/>
    </row>
    <row r="347" ht="12.75">
      <c r="F347" s="276"/>
    </row>
    <row r="348" ht="12.75">
      <c r="F348" s="276"/>
    </row>
    <row r="349" ht="12.75">
      <c r="F349" s="276"/>
    </row>
    <row r="350" ht="12.75">
      <c r="F350" s="276"/>
    </row>
    <row r="351" ht="12.75">
      <c r="F351" s="276"/>
    </row>
    <row r="352" ht="12.75">
      <c r="F352" s="276"/>
    </row>
    <row r="353" ht="12.75">
      <c r="F353" s="276"/>
    </row>
    <row r="354" ht="12.75">
      <c r="F354" s="276"/>
    </row>
    <row r="355" ht="12.75">
      <c r="F355" s="276"/>
    </row>
    <row r="356" ht="12.75">
      <c r="F356" s="276"/>
    </row>
    <row r="357" ht="12.75">
      <c r="F357" s="276"/>
    </row>
    <row r="358" ht="12.75">
      <c r="F358" s="276"/>
    </row>
    <row r="359" ht="12.75">
      <c r="F359" s="276"/>
    </row>
    <row r="360" ht="12.75">
      <c r="F360" s="276"/>
    </row>
    <row r="361" ht="12.75">
      <c r="F361" s="276"/>
    </row>
    <row r="362" ht="12.75">
      <c r="F362" s="276"/>
    </row>
    <row r="363" ht="12.75">
      <c r="F363" s="276"/>
    </row>
    <row r="364" ht="12.75">
      <c r="F364" s="276"/>
    </row>
    <row r="365" ht="12.75">
      <c r="F365" s="276"/>
    </row>
    <row r="366" ht="12.75">
      <c r="F366" s="276"/>
    </row>
    <row r="367" ht="12.75">
      <c r="F367" s="276"/>
    </row>
    <row r="368" ht="12.75">
      <c r="F368" s="276"/>
    </row>
    <row r="369" ht="12.75">
      <c r="F369" s="276"/>
    </row>
    <row r="370" ht="12.75">
      <c r="F370" s="276"/>
    </row>
    <row r="371" ht="12.75">
      <c r="F371" s="276"/>
    </row>
    <row r="372" ht="12.75">
      <c r="F372" s="276"/>
    </row>
    <row r="373" ht="12.75">
      <c r="F373" s="276"/>
    </row>
    <row r="374" ht="12.75">
      <c r="F374" s="276"/>
    </row>
    <row r="375" ht="12.75">
      <c r="F375" s="276"/>
    </row>
    <row r="376" ht="12.75">
      <c r="F376" s="276"/>
    </row>
    <row r="377" ht="12.75">
      <c r="F377" s="276"/>
    </row>
    <row r="378" ht="12.75">
      <c r="F378" s="276"/>
    </row>
    <row r="379" ht="12.75">
      <c r="F379" s="276"/>
    </row>
    <row r="380" ht="12.75">
      <c r="F380" s="276"/>
    </row>
    <row r="381" ht="12.75">
      <c r="F381" s="276"/>
    </row>
    <row r="382" ht="12.75">
      <c r="F382" s="276"/>
    </row>
    <row r="383" ht="12.75">
      <c r="F383" s="276"/>
    </row>
    <row r="384" ht="12.75">
      <c r="F384" s="276"/>
    </row>
    <row r="385" ht="12.75">
      <c r="F385" s="276"/>
    </row>
    <row r="386" ht="12.75">
      <c r="F386" s="276"/>
    </row>
    <row r="387" ht="12.75">
      <c r="F387" s="276"/>
    </row>
    <row r="388" ht="12.75">
      <c r="F388" s="276"/>
    </row>
    <row r="389" ht="12.75">
      <c r="F389" s="276"/>
    </row>
    <row r="390" ht="12.75">
      <c r="F390" s="276"/>
    </row>
    <row r="391" ht="12.75">
      <c r="F391" s="276"/>
    </row>
    <row r="392" ht="12.75">
      <c r="F392" s="276"/>
    </row>
    <row r="393" ht="12.75">
      <c r="F393" s="276"/>
    </row>
    <row r="394" ht="12.75">
      <c r="F394" s="276"/>
    </row>
    <row r="395" ht="12.75">
      <c r="F395" s="276"/>
    </row>
    <row r="396" ht="12.75">
      <c r="F396" s="276"/>
    </row>
    <row r="397" ht="12.75">
      <c r="F397" s="276"/>
    </row>
    <row r="398" ht="12.75">
      <c r="F398" s="276"/>
    </row>
    <row r="399" ht="12.75">
      <c r="F399" s="276"/>
    </row>
    <row r="400" ht="12.75">
      <c r="F400" s="276"/>
    </row>
    <row r="401" ht="12.75">
      <c r="F401" s="276"/>
    </row>
  </sheetData>
  <sheetProtection/>
  <mergeCells count="3">
    <mergeCell ref="G1:I1"/>
    <mergeCell ref="E3:H3"/>
    <mergeCell ref="C2:I2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  <rowBreaks count="1" manualBreakCount="1">
    <brk id="3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</cp:lastModifiedBy>
  <cp:lastPrinted>2017-04-12T11:52:44Z</cp:lastPrinted>
  <dcterms:created xsi:type="dcterms:W3CDTF">2004-10-20T08:35:41Z</dcterms:created>
  <dcterms:modified xsi:type="dcterms:W3CDTF">2017-04-12T11:52:54Z</dcterms:modified>
  <cp:category/>
  <cp:version/>
  <cp:contentType/>
  <cp:contentStatus/>
</cp:coreProperties>
</file>